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6" activeTab="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Celkovo_Preteky" sheetId="11" r:id="rId11"/>
    <sheet name="_ 1_pretek III_kola_sektor D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<sst xmlns="http://schemas.openxmlformats.org/spreadsheetml/2006/main" count="600" uniqueCount="131">
  <si>
    <t xml:space="preserve">1.pretek Ill.kola -sektor A   (LRU-Prívlač - 2.liga, Zvolen 8.-9.9.2012)                                                                                                                                                                                </t>
  </si>
  <si>
    <t>Čísla stanovísk</t>
  </si>
  <si>
    <t>Meno, priezvisko pretekára</t>
  </si>
  <si>
    <t>MsO SRZ</t>
  </si>
  <si>
    <t>Rozhoduje</t>
  </si>
  <si>
    <t>Počet bodov 1.č.</t>
  </si>
  <si>
    <t>Počet rýb 1.č.</t>
  </si>
  <si>
    <t>Umiestnenie 1.č.</t>
  </si>
  <si>
    <t>Počet bodov 2.č.</t>
  </si>
  <si>
    <t>Počet rýb 2.č.</t>
  </si>
  <si>
    <t>Umiestnenie 2.č.</t>
  </si>
  <si>
    <t>Súčet umiestnení</t>
  </si>
  <si>
    <t>Celkový počet bodov</t>
  </si>
  <si>
    <t>Celkový počet rýb</t>
  </si>
  <si>
    <t>Umiestnenie CELKOM</t>
  </si>
  <si>
    <t>Body do ATP</t>
  </si>
  <si>
    <t>A1</t>
  </si>
  <si>
    <t>A6</t>
  </si>
  <si>
    <t>TT A</t>
  </si>
  <si>
    <t>C3</t>
  </si>
  <si>
    <t>A2</t>
  </si>
  <si>
    <t>A7</t>
  </si>
  <si>
    <t>C4</t>
  </si>
  <si>
    <t>A3</t>
  </si>
  <si>
    <t>A8</t>
  </si>
  <si>
    <t>TT B</t>
  </si>
  <si>
    <t>C5</t>
  </si>
  <si>
    <t>A4</t>
  </si>
  <si>
    <t>A9</t>
  </si>
  <si>
    <t>Ba</t>
  </si>
  <si>
    <t>C6</t>
  </si>
  <si>
    <t>A5</t>
  </si>
  <si>
    <t>A10</t>
  </si>
  <si>
    <t>KK</t>
  </si>
  <si>
    <t>C7</t>
  </si>
  <si>
    <t>A11</t>
  </si>
  <si>
    <t>SE</t>
  </si>
  <si>
    <t>C8</t>
  </si>
  <si>
    <t>LV</t>
  </si>
  <si>
    <t>C9</t>
  </si>
  <si>
    <t>ZV</t>
  </si>
  <si>
    <t>C10</t>
  </si>
  <si>
    <t>PN C</t>
  </si>
  <si>
    <t>C11</t>
  </si>
  <si>
    <t>KE B</t>
  </si>
  <si>
    <t>C12</t>
  </si>
  <si>
    <t>RK</t>
  </si>
  <si>
    <t>C1</t>
  </si>
  <si>
    <t>D12</t>
  </si>
  <si>
    <t>D6</t>
  </si>
  <si>
    <t>C2</t>
  </si>
  <si>
    <t>D7</t>
  </si>
  <si>
    <t>D8</t>
  </si>
  <si>
    <t>D9</t>
  </si>
  <si>
    <t>D10</t>
  </si>
  <si>
    <t>D11</t>
  </si>
  <si>
    <t>D1</t>
  </si>
  <si>
    <t>D2</t>
  </si>
  <si>
    <t>D3</t>
  </si>
  <si>
    <t>D4</t>
  </si>
  <si>
    <t>D5</t>
  </si>
  <si>
    <t>B1</t>
  </si>
  <si>
    <t>B6</t>
  </si>
  <si>
    <t>B2</t>
  </si>
  <si>
    <t>B7</t>
  </si>
  <si>
    <t>B3</t>
  </si>
  <si>
    <t>B8</t>
  </si>
  <si>
    <t>B4</t>
  </si>
  <si>
    <t>B9</t>
  </si>
  <si>
    <t>B5</t>
  </si>
  <si>
    <t>B10</t>
  </si>
  <si>
    <t>B11</t>
  </si>
  <si>
    <t>A12</t>
  </si>
  <si>
    <t>B12</t>
  </si>
  <si>
    <t xml:space="preserve">D1 </t>
  </si>
  <si>
    <t>Blumenstein M.</t>
  </si>
  <si>
    <t>Krajč Ján</t>
  </si>
  <si>
    <t>Straka Andrej</t>
  </si>
  <si>
    <t>Rojtáš M.</t>
  </si>
  <si>
    <t>Urban Patrik</t>
  </si>
  <si>
    <t>Medo Peter</t>
  </si>
  <si>
    <t>Kuffa Filip</t>
  </si>
  <si>
    <t>Nešták M.</t>
  </si>
  <si>
    <t>Ardan Aleš</t>
  </si>
  <si>
    <t>Borovsky Martin</t>
  </si>
  <si>
    <t>Fuksa Andrej</t>
  </si>
  <si>
    <t>p.č.</t>
  </si>
  <si>
    <t>Sektor A</t>
  </si>
  <si>
    <t>Sektor B</t>
  </si>
  <si>
    <t>Sektor C</t>
  </si>
  <si>
    <t>Sektor D</t>
  </si>
  <si>
    <t>Body spolu (súčet umiestnení A+B+C+D)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</si>
  <si>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</si>
  <si>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</si>
  <si>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</si>
  <si>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</si>
  <si>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</si>
  <si>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</si>
  <si>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</si>
  <si>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</si>
  <si>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</si>
  <si>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</si>
  <si>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</si>
  <si>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</si>
  <si>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</si>
  <si>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</si>
  <si>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</si>
  <si>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</si>
  <si>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</si>
  <si>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D12 </t>
  </si>
  <si>
    <t xml:space="preserve">1.pretek I.kola -sektor D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</si>
  <si>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1.pretek I.kola -sektor C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</si>
  <si>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C12 </t>
  </si>
  <si>
    <t xml:space="preserve">C1 </t>
  </si>
  <si>
    <t xml:space="preserve">A1 </t>
  </si>
  <si>
    <t xml:space="preserve">1.pretek I.kola -sektor A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</si>
  <si>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A12 </t>
  </si>
  <si>
    <t xml:space="preserve">B1 </t>
  </si>
  <si>
    <t xml:space="preserve">B12 </t>
  </si>
  <si>
    <t xml:space="preserve">1.pretek I.kola -sektor B   (LRU-Prívlač - 1,2.liga,Divízia, Svidník 1.-2.1.2013)                                                                                                                                                                                </t>
  </si>
  <si>
    <t>Celkovo 1.pretek(sobota) I.kola  Svidník</t>
  </si>
  <si>
    <t>počet rýb</t>
  </si>
  <si>
    <t>počet bodov</t>
  </si>
  <si>
    <t xml:space="preserve">2.pretek I.kola -sektor A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</si>
  <si>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2.pretek I.kola -sektor B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</si>
  <si>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2.pretek I.kola -sektor C   (LRU-Prívlač - 1,2.liga,Divízia, Svidník 1.-2.1.2013)                                                                                                                                                                                </t>
  </si>
  <si>
    <t xml:space="preserve">2.pretek I.kola -sektor D   (LRU-Prívlač - 1,2.liga,Divízia, Svidník 1.-2.1.2013)                                                                                                                                                                                </t>
  </si>
  <si>
    <t>Celkovo 2.pretek(sobota) I.kola  Svidník</t>
  </si>
  <si>
    <t>I. pretek</t>
  </si>
  <si>
    <t>II. Pretek</t>
  </si>
  <si>
    <t>III.pretek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</si>
</sst>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i/>
      <u val="single"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9" fillId="6" borderId="10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24" fillId="10" borderId="22" xfId="0" applyFont="1" applyFill="1" applyBorder="1" applyAlignment="1">
      <alignment/>
    </xf>
    <xf numFmtId="164" fontId="24" fillId="7" borderId="21" xfId="0" applyNumberFormat="1" applyFont="1" applyFill="1" applyBorder="1" applyAlignment="1">
      <alignment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24" fillId="7" borderId="29" xfId="0" applyNumberFormat="1" applyFont="1" applyFill="1" applyBorder="1" applyAlignment="1">
      <alignment/>
    </xf>
    <xf numFmtId="0" fontId="21" fillId="0" borderId="2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24" fillId="7" borderId="37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18" fillId="7" borderId="17" xfId="0" applyFont="1" applyFill="1" applyBorder="1" applyAlignment="1">
      <alignment horizontal="center" vertical="center" wrapText="1"/>
    </xf>
    <xf numFmtId="0" fontId="19" fillId="6" borderId="39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28" fillId="7" borderId="17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0" fillId="6" borderId="53" xfId="0" applyFont="1" applyFill="1" applyBorder="1" applyAlignment="1">
      <alignment horizontal="center" vertical="center" wrapText="1"/>
    </xf>
    <xf numFmtId="0" fontId="0" fillId="6" borderId="54" xfId="0" applyFont="1" applyFill="1" applyBorder="1" applyAlignment="1">
      <alignment horizontal="center" vertical="center" wrapText="1"/>
    </xf>
    <xf numFmtId="0" fontId="0" fillId="6" borderId="55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164" fontId="32" fillId="7" borderId="65" xfId="0" applyNumberFormat="1" applyFont="1" applyFill="1" applyBorder="1" applyAlignment="1">
      <alignment horizontal="center" vertical="center" wrapText="1"/>
    </xf>
    <xf numFmtId="164" fontId="32" fillId="7" borderId="66" xfId="0" applyNumberFormat="1" applyFont="1" applyFill="1" applyBorder="1" applyAlignment="1">
      <alignment horizontal="center" vertical="center" wrapText="1"/>
    </xf>
    <xf numFmtId="164" fontId="32" fillId="7" borderId="67" xfId="0" applyNumberFormat="1" applyFont="1" applyFill="1" applyBorder="1" applyAlignment="1">
      <alignment horizontal="center" vertical="center" wrapText="1"/>
    </xf>
    <xf numFmtId="0" fontId="31" fillId="10" borderId="68" xfId="0" applyFont="1" applyFill="1" applyBorder="1" applyAlignment="1">
      <alignment horizontal="center" vertical="center" wrapText="1"/>
    </xf>
    <xf numFmtId="0" fontId="31" fillId="10" borderId="69" xfId="0" applyFont="1" applyFill="1" applyBorder="1" applyAlignment="1">
      <alignment horizontal="center" vertical="center" wrapText="1"/>
    </xf>
    <xf numFmtId="0" fontId="31" fillId="10" borderId="70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30" fillId="10" borderId="68" xfId="0" applyFont="1" applyFill="1" applyBorder="1" applyAlignment="1">
      <alignment horizontal="center" vertical="center" wrapText="1"/>
    </xf>
    <xf numFmtId="0" fontId="30" fillId="10" borderId="69" xfId="0" applyFont="1" applyFill="1" applyBorder="1" applyAlignment="1">
      <alignment horizontal="center" vertical="center" wrapText="1"/>
    </xf>
    <xf numFmtId="0" fontId="30" fillId="10" borderId="70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29" fillId="4" borderId="69" xfId="0" applyFont="1" applyFill="1" applyBorder="1" applyAlignment="1">
      <alignment horizontal="center" vertical="center" wrapText="1"/>
    </xf>
    <xf numFmtId="0" fontId="29" fillId="4" borderId="70" xfId="0" applyFont="1" applyFill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33" fillId="4" borderId="42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80" xfId="0" applyFont="1" applyFill="1" applyBorder="1" applyAlignment="1">
      <alignment horizontal="center" vertical="center" wrapText="1"/>
    </xf>
    <xf numFmtId="0" fontId="33" fillId="4" borderId="81" xfId="0" applyFont="1" applyFill="1" applyBorder="1" applyAlignment="1">
      <alignment horizontal="center" vertical="center" wrapText="1"/>
    </xf>
    <xf numFmtId="0" fontId="19" fillId="4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9" fillId="4" borderId="84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19" fillId="4" borderId="86" xfId="0" applyFont="1" applyFill="1" applyBorder="1" applyAlignment="1">
      <alignment horizontal="center" vertical="center" wrapText="1"/>
    </xf>
    <xf numFmtId="0" fontId="19" fillId="4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93" xfId="0" applyFont="1" applyFill="1" applyBorder="1" applyAlignment="1">
      <alignment horizontal="center" vertical="center" wrapText="1"/>
    </xf>
    <xf numFmtId="0" fontId="19" fillId="0" borderId="94" xfId="0" applyFont="1" applyFill="1" applyBorder="1" applyAlignment="1">
      <alignment horizontal="center" vertical="center" wrapText="1"/>
    </xf>
    <xf numFmtId="0" fontId="21" fillId="24" borderId="95" xfId="0" applyFont="1" applyFill="1" applyBorder="1" applyAlignment="1">
      <alignment horizontal="center" vertical="center" wrapText="1"/>
    </xf>
    <xf numFmtId="0" fontId="21" fillId="24" borderId="96" xfId="0" applyFont="1" applyFill="1" applyBorder="1" applyAlignment="1">
      <alignment horizontal="center" vertical="center" wrapText="1"/>
    </xf>
    <xf numFmtId="0" fontId="21" fillId="24" borderId="97" xfId="0" applyFont="1" applyFill="1" applyBorder="1" applyAlignment="1">
      <alignment horizontal="center" vertical="center" wrapText="1"/>
    </xf>
    <xf numFmtId="0" fontId="21" fillId="24" borderId="68" xfId="0" applyFont="1" applyFill="1" applyBorder="1" applyAlignment="1">
      <alignment horizontal="center" vertical="center" wrapText="1"/>
    </xf>
    <xf numFmtId="0" fontId="21" fillId="24" borderId="69" xfId="0" applyFont="1" applyFill="1" applyBorder="1" applyAlignment="1">
      <alignment horizontal="center" vertical="center" wrapText="1"/>
    </xf>
    <xf numFmtId="0" fontId="21" fillId="24" borderId="70" xfId="0" applyFont="1" applyFill="1" applyBorder="1" applyAlignment="1">
      <alignment horizontal="center" vertical="center" wrapText="1"/>
    </xf>
    <xf numFmtId="0" fontId="18" fillId="10" borderId="74" xfId="0" applyFont="1" applyFill="1" applyBorder="1" applyAlignment="1">
      <alignment horizontal="center" vertical="center" wrapText="1"/>
    </xf>
    <xf numFmtId="0" fontId="20" fillId="4" borderId="82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1" fillId="25" borderId="7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25" borderId="57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0" fontId="18" fillId="0" borderId="65" xfId="0" applyNumberFormat="1" applyFont="1" applyFill="1" applyBorder="1" applyAlignment="1">
      <alignment horizontal="center" vertical="center"/>
    </xf>
    <xf numFmtId="0" fontId="21" fillId="25" borderId="72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25" borderId="59" xfId="0" applyFont="1" applyFill="1" applyBorder="1" applyAlignment="1">
      <alignment horizontal="center" vertical="center"/>
    </xf>
    <xf numFmtId="0" fontId="21" fillId="0" borderId="99" xfId="0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>
      <alignment horizontal="center" vertical="center"/>
    </xf>
    <xf numFmtId="0" fontId="21" fillId="25" borderId="73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25" borderId="60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18" fillId="0" borderId="6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101" xfId="0" applyFont="1" applyBorder="1" applyAlignment="1">
      <alignment horizontal="center" vertical="center" wrapText="1"/>
    </xf>
    <xf numFmtId="0" fontId="21" fillId="0" borderId="101" xfId="0" applyFont="1" applyFill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21" fillId="24" borderId="92" xfId="0" applyFont="1" applyFill="1" applyBorder="1" applyAlignment="1">
      <alignment horizontal="center" vertical="center" wrapText="1"/>
    </xf>
    <xf numFmtId="0" fontId="21" fillId="24" borderId="9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48" t="s">
        <v>115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39" thickBot="1">
      <c r="B3" s="49" t="s">
        <v>1</v>
      </c>
      <c r="C3" s="49"/>
      <c r="D3" s="50" t="s">
        <v>2</v>
      </c>
      <c r="E3" s="50" t="s">
        <v>3</v>
      </c>
      <c r="F3" s="51" t="s">
        <v>4</v>
      </c>
      <c r="G3" s="52" t="s">
        <v>5</v>
      </c>
      <c r="H3" s="53" t="s">
        <v>6</v>
      </c>
      <c r="I3" s="54"/>
      <c r="J3" s="55" t="s">
        <v>7</v>
      </c>
      <c r="K3" s="52" t="s">
        <v>8</v>
      </c>
      <c r="L3" s="53" t="s">
        <v>9</v>
      </c>
      <c r="M3" s="54"/>
      <c r="N3" s="54" t="s">
        <v>10</v>
      </c>
      <c r="O3" s="67" t="s">
        <v>11</v>
      </c>
      <c r="P3" s="68" t="s">
        <v>12</v>
      </c>
      <c r="Q3" s="69" t="s">
        <v>13</v>
      </c>
      <c r="R3" s="56"/>
      <c r="S3" s="57" t="s">
        <v>14</v>
      </c>
      <c r="T3" s="55" t="s">
        <v>15</v>
      </c>
    </row>
    <row r="4" spans="2:20" ht="18.75">
      <c r="B4" s="58" t="s">
        <v>114</v>
      </c>
      <c r="C4" s="59" t="s">
        <v>21</v>
      </c>
      <c r="D4" s="60"/>
      <c r="E4" s="108"/>
      <c r="F4" s="64" t="s">
        <v>65</v>
      </c>
      <c r="G4" s="72">
        <v>-1</v>
      </c>
      <c r="H4" s="73">
        <v>-1</v>
      </c>
      <c r="I4" s="94">
        <f>COUNTIF(G$4:G$15,"&lt;"&amp;G4)*ROWS(G$4:G$15)+COUNTIF(H$4:H$15,"&lt;"&amp;H4)</f>
        <v>0</v>
      </c>
      <c r="J4" s="97">
        <f>IF(COUNTIF(I$4:I$15,I4)&gt;1,RANK(I4,I$4:I$15,0)+(COUNT(I$4:I$15)+1-RANK(I4,I$4:I$15,0)-RANK(I4,I$4:I$15,1))/2,RANK(I4,I$4:I$15,0)+(COUNT(I$4:I$15)+1-RANK(I4,I$4:I$15,0)-RANK(I4,I$4:I$15,1)))</f>
        <v>6.5</v>
      </c>
      <c r="K4" s="100">
        <v>-1</v>
      </c>
      <c r="L4" s="73">
        <v>-1</v>
      </c>
      <c r="M4" s="94">
        <f>COUNTIF(K$4:K$15,"&lt;"&amp;K4)*ROWS(K$4:K$15)+COUNTIF(L$4:L$15,"&lt;"&amp;L4)</f>
        <v>0</v>
      </c>
      <c r="N4" s="97">
        <f>IF(COUNTIF(M$4:M$15,M4)&gt;1,RANK(M4,M$4:M$15,0)+(COUNT(M$4:M$15)+1-RANK(M4,M$4:M$15,0)-RANK(M4,M$4:M$15,1))/2,RANK(M4,M$4:M$15,0)+(COUNT(M$4:M$15)+1-RANK(M4,M$4:M$15,0)-RANK(M4,M$4:M$15,1)))</f>
        <v>6.5</v>
      </c>
      <c r="O4" s="91">
        <f>SUM(J4,N4)</f>
        <v>13</v>
      </c>
      <c r="P4" s="88">
        <f>SUM(K4,G4)</f>
        <v>-2</v>
      </c>
      <c r="Q4" s="74">
        <f>SUM(L4,H4)</f>
        <v>-2</v>
      </c>
      <c r="R4" s="79">
        <f>(COUNTIF(O$4:O$15,"&gt;"&amp;O4)*ROWS(O$4:O$14)+COUNTIF(P$4:P$15,"&lt;"&amp;P4))*ROWS(O$4:O$15)+COUNTIF(Q$4:Q$15,"&lt;"&amp;Q4)</f>
        <v>0</v>
      </c>
      <c r="S4" s="85">
        <f>IF(COUNTIF(R$4:R$15,R4)&gt;1,RANK(R4,R$4:R$15,0)+(COUNT(R$4:R$15)+1-RANK(R4,R$4:R$15,0)-RANK(R4,R$4:R$15,1))/2,RANK(R4,R$4:R$15,0)+(COUNT(R$4:R$15)+1-RANK(R4,R$4:R$15,0)-RANK(R4,R$4:R$15,1)))</f>
        <v>6.5</v>
      </c>
      <c r="T4" s="82">
        <v>0</v>
      </c>
    </row>
    <row r="5" spans="2:20" ht="18.75">
      <c r="B5" s="61" t="s">
        <v>20</v>
      </c>
      <c r="C5" s="19" t="s">
        <v>24</v>
      </c>
      <c r="D5" s="165"/>
      <c r="E5" s="109"/>
      <c r="F5" s="65" t="s">
        <v>67</v>
      </c>
      <c r="G5" s="75">
        <v>-1</v>
      </c>
      <c r="H5" s="70">
        <v>-1</v>
      </c>
      <c r="I5" s="95">
        <f aca="true" t="shared" si="0" ref="I5:I15">COUNTIF(G$4:G$15,"&lt;"&amp;G5)*ROWS(G$4:G$15)+COUNTIF(H$4:H$15,"&lt;"&amp;H5)</f>
        <v>0</v>
      </c>
      <c r="J5" s="98">
        <f aca="true" t="shared" si="1" ref="J5:J15">IF(COUNTIF(I$4:I$15,I5)&gt;1,RANK(I5,I$4:I$15,0)+(COUNT(I$4:I$15)+1-RANK(I5,I$4:I$15,0)-RANK(I5,I$4:I$15,1))/2,RANK(I5,I$4:I$15,0)+(COUNT(I$4:I$15)+1-RANK(I5,I$4:I$15,0)-RANK(I5,I$4:I$15,1)))</f>
        <v>6.5</v>
      </c>
      <c r="K5" s="101">
        <v>-1</v>
      </c>
      <c r="L5" s="70">
        <v>-1</v>
      </c>
      <c r="M5" s="95">
        <f aca="true" t="shared" si="2" ref="M5:M15">COUNTIF(K$4:K$15,"&lt;"&amp;K5)*ROWS(K$4:K$15)+COUNTIF(L$4:L$15,"&lt;"&amp;L5)</f>
        <v>0</v>
      </c>
      <c r="N5" s="98">
        <f aca="true" t="shared" si="3" ref="N5:N15">IF(COUNTIF(M$4:M$15,M5)&gt;1,RANK(M5,M$4:M$15,0)+(COUNT(M$4:M$15)+1-RANK(M5,M$4:M$15,0)-RANK(M5,M$4:M$15,1))/2,RANK(M5,M$4:M$15,0)+(COUNT(M$4:M$15)+1-RANK(M5,M$4:M$15,0)-RANK(M5,M$4:M$15,1)))</f>
        <v>6.5</v>
      </c>
      <c r="O5" s="92">
        <f aca="true" t="shared" si="4" ref="O5:O15">SUM(J5,N5)</f>
        <v>13</v>
      </c>
      <c r="P5" s="89">
        <f>SUM(K5,G5)</f>
        <v>-2</v>
      </c>
      <c r="Q5" s="71">
        <f>SUM(L5,H5)</f>
        <v>-2</v>
      </c>
      <c r="R5" s="80">
        <f aca="true" t="shared" si="5" ref="R5:R15">(COUNTIF(O$4:O$15,"&gt;"&amp;O5)*ROWS(O$4:O$14)+COUNTIF(P$4:P$15,"&lt;"&amp;P5))*ROWS(O$4:O$15)+COUNTIF(Q$4:Q$15,"&lt;"&amp;Q5)</f>
        <v>0</v>
      </c>
      <c r="S5" s="86">
        <f aca="true" t="shared" si="6" ref="S5:S15">IF(COUNTIF(R$4:R$15,R5)&gt;1,RANK(R5,R$4:R$15,0)+(COUNT(R$4:R$15)+1-RANK(R5,R$4:R$15,0)-RANK(R5,R$4:R$15,1))/2,RANK(R5,R$4:R$15,0)+(COUNT(R$4:R$15)+1-RANK(R5,R$4:R$15,0)-RANK(R5,R$4:R$15,1)))</f>
        <v>6.5</v>
      </c>
      <c r="T5" s="83">
        <v>0</v>
      </c>
    </row>
    <row r="6" spans="2:20" ht="18.75">
      <c r="B6" s="61" t="s">
        <v>23</v>
      </c>
      <c r="C6" s="19" t="s">
        <v>28</v>
      </c>
      <c r="D6" s="165"/>
      <c r="E6" s="109"/>
      <c r="F6" s="65" t="s">
        <v>69</v>
      </c>
      <c r="G6" s="75">
        <v>-1</v>
      </c>
      <c r="H6" s="70">
        <v>-1</v>
      </c>
      <c r="I6" s="95">
        <f t="shared" si="0"/>
        <v>0</v>
      </c>
      <c r="J6" s="98">
        <f t="shared" si="1"/>
        <v>6.5</v>
      </c>
      <c r="K6" s="101">
        <v>-1</v>
      </c>
      <c r="L6" s="70">
        <v>-1</v>
      </c>
      <c r="M6" s="95">
        <f t="shared" si="2"/>
        <v>0</v>
      </c>
      <c r="N6" s="98">
        <f t="shared" si="3"/>
        <v>6.5</v>
      </c>
      <c r="O6" s="92">
        <f t="shared" si="4"/>
        <v>13</v>
      </c>
      <c r="P6" s="89">
        <f>SUM(K6,G6)</f>
        <v>-2</v>
      </c>
      <c r="Q6" s="71">
        <f>SUM(L6,H6)</f>
        <v>-2</v>
      </c>
      <c r="R6" s="80">
        <f t="shared" si="5"/>
        <v>0</v>
      </c>
      <c r="S6" s="86">
        <f t="shared" si="6"/>
        <v>6.5</v>
      </c>
      <c r="T6" s="83">
        <v>0</v>
      </c>
    </row>
    <row r="7" spans="2:20" ht="18.75">
      <c r="B7" s="61" t="s">
        <v>27</v>
      </c>
      <c r="C7" s="19" t="s">
        <v>32</v>
      </c>
      <c r="D7" s="165"/>
      <c r="E7" s="109"/>
      <c r="F7" s="65" t="s">
        <v>62</v>
      </c>
      <c r="G7" s="75">
        <v>-1</v>
      </c>
      <c r="H7" s="70">
        <v>-1</v>
      </c>
      <c r="I7" s="95">
        <f t="shared" si="0"/>
        <v>0</v>
      </c>
      <c r="J7" s="98">
        <f t="shared" si="1"/>
        <v>6.5</v>
      </c>
      <c r="K7" s="101">
        <v>-1</v>
      </c>
      <c r="L7" s="70">
        <v>-1</v>
      </c>
      <c r="M7" s="95">
        <f t="shared" si="2"/>
        <v>0</v>
      </c>
      <c r="N7" s="98">
        <f t="shared" si="3"/>
        <v>6.5</v>
      </c>
      <c r="O7" s="92">
        <f t="shared" si="4"/>
        <v>13</v>
      </c>
      <c r="P7" s="89">
        <f>SUM(K7,G7)</f>
        <v>-2</v>
      </c>
      <c r="Q7" s="71">
        <f>SUM(L7,H7)</f>
        <v>-2</v>
      </c>
      <c r="R7" s="80">
        <f t="shared" si="5"/>
        <v>0</v>
      </c>
      <c r="S7" s="86">
        <f t="shared" si="6"/>
        <v>6.5</v>
      </c>
      <c r="T7" s="83">
        <v>0</v>
      </c>
    </row>
    <row r="8" spans="2:20" ht="18.75">
      <c r="B8" s="61" t="s">
        <v>31</v>
      </c>
      <c r="C8" s="19" t="s">
        <v>35</v>
      </c>
      <c r="D8" s="165"/>
      <c r="E8" s="109"/>
      <c r="F8" s="65" t="s">
        <v>64</v>
      </c>
      <c r="G8" s="75">
        <v>-1</v>
      </c>
      <c r="H8" s="70">
        <v>-1</v>
      </c>
      <c r="I8" s="95">
        <f t="shared" si="0"/>
        <v>0</v>
      </c>
      <c r="J8" s="98">
        <f t="shared" si="1"/>
        <v>6.5</v>
      </c>
      <c r="K8" s="101">
        <v>-1</v>
      </c>
      <c r="L8" s="70">
        <v>-1</v>
      </c>
      <c r="M8" s="95">
        <f t="shared" si="2"/>
        <v>0</v>
      </c>
      <c r="N8" s="98">
        <f t="shared" si="3"/>
        <v>6.5</v>
      </c>
      <c r="O8" s="92">
        <f t="shared" si="4"/>
        <v>13</v>
      </c>
      <c r="P8" s="89">
        <f>SUM(K8,G8)</f>
        <v>-2</v>
      </c>
      <c r="Q8" s="71">
        <f>SUM(L8,H8)</f>
        <v>-2</v>
      </c>
      <c r="R8" s="80">
        <f t="shared" si="5"/>
        <v>0</v>
      </c>
      <c r="S8" s="86">
        <f t="shared" si="6"/>
        <v>6.5</v>
      </c>
      <c r="T8" s="83">
        <v>0</v>
      </c>
    </row>
    <row r="9" spans="2:20" ht="18.75">
      <c r="B9" s="61" t="s">
        <v>17</v>
      </c>
      <c r="C9" s="19" t="s">
        <v>116</v>
      </c>
      <c r="D9" s="166"/>
      <c r="E9" s="109"/>
      <c r="F9" s="65" t="s">
        <v>66</v>
      </c>
      <c r="G9" s="75">
        <v>-1</v>
      </c>
      <c r="H9" s="70">
        <v>-1</v>
      </c>
      <c r="I9" s="95">
        <f t="shared" si="0"/>
        <v>0</v>
      </c>
      <c r="J9" s="98">
        <f t="shared" si="1"/>
        <v>6.5</v>
      </c>
      <c r="K9" s="101">
        <v>-1</v>
      </c>
      <c r="L9" s="70">
        <v>-1</v>
      </c>
      <c r="M9" s="95">
        <f t="shared" si="2"/>
        <v>0</v>
      </c>
      <c r="N9" s="98">
        <f t="shared" si="3"/>
        <v>6.5</v>
      </c>
      <c r="O9" s="92">
        <f t="shared" si="4"/>
        <v>13</v>
      </c>
      <c r="P9" s="89">
        <f>SUM(K9,G9)</f>
        <v>-2</v>
      </c>
      <c r="Q9" s="71">
        <f>SUM(L9,H9)</f>
        <v>-2</v>
      </c>
      <c r="R9" s="80">
        <f t="shared" si="5"/>
        <v>0</v>
      </c>
      <c r="S9" s="86">
        <f t="shared" si="6"/>
        <v>6.5</v>
      </c>
      <c r="T9" s="83">
        <v>0</v>
      </c>
    </row>
    <row r="10" spans="2:20" ht="18.75">
      <c r="B10" s="61" t="s">
        <v>21</v>
      </c>
      <c r="C10" s="19" t="s">
        <v>16</v>
      </c>
      <c r="D10" s="165"/>
      <c r="E10" s="109"/>
      <c r="F10" s="65" t="s">
        <v>68</v>
      </c>
      <c r="G10" s="75">
        <v>-1</v>
      </c>
      <c r="H10" s="70">
        <v>-1</v>
      </c>
      <c r="I10" s="95">
        <f t="shared" si="0"/>
        <v>0</v>
      </c>
      <c r="J10" s="98">
        <f t="shared" si="1"/>
        <v>6.5</v>
      </c>
      <c r="K10" s="101">
        <v>-1</v>
      </c>
      <c r="L10" s="70">
        <v>-1</v>
      </c>
      <c r="M10" s="95">
        <f t="shared" si="2"/>
        <v>0</v>
      </c>
      <c r="N10" s="98">
        <f t="shared" si="3"/>
        <v>6.5</v>
      </c>
      <c r="O10" s="92">
        <f t="shared" si="4"/>
        <v>13</v>
      </c>
      <c r="P10" s="89">
        <f>SUM(K10,G10)</f>
        <v>-2</v>
      </c>
      <c r="Q10" s="71">
        <f>SUM(L10,H10)</f>
        <v>-2</v>
      </c>
      <c r="R10" s="80">
        <f t="shared" si="5"/>
        <v>0</v>
      </c>
      <c r="S10" s="86">
        <f t="shared" si="6"/>
        <v>6.5</v>
      </c>
      <c r="T10" s="83">
        <v>0</v>
      </c>
    </row>
    <row r="11" spans="2:20" ht="18.75">
      <c r="B11" s="61" t="s">
        <v>24</v>
      </c>
      <c r="C11" s="19" t="s">
        <v>20</v>
      </c>
      <c r="D11" s="165"/>
      <c r="E11" s="109"/>
      <c r="F11" s="65" t="s">
        <v>70</v>
      </c>
      <c r="G11" s="75">
        <v>-1</v>
      </c>
      <c r="H11" s="70">
        <v>-1</v>
      </c>
      <c r="I11" s="95">
        <f t="shared" si="0"/>
        <v>0</v>
      </c>
      <c r="J11" s="98">
        <f t="shared" si="1"/>
        <v>6.5</v>
      </c>
      <c r="K11" s="101">
        <v>-1</v>
      </c>
      <c r="L11" s="70">
        <v>-1</v>
      </c>
      <c r="M11" s="95">
        <f t="shared" si="2"/>
        <v>0</v>
      </c>
      <c r="N11" s="98">
        <f t="shared" si="3"/>
        <v>6.5</v>
      </c>
      <c r="O11" s="92">
        <f t="shared" si="4"/>
        <v>13</v>
      </c>
      <c r="P11" s="89">
        <f>SUM(K11,G11)</f>
        <v>-2</v>
      </c>
      <c r="Q11" s="71">
        <f>SUM(L11,H11)</f>
        <v>-2</v>
      </c>
      <c r="R11" s="80">
        <f t="shared" si="5"/>
        <v>0</v>
      </c>
      <c r="S11" s="86">
        <f t="shared" si="6"/>
        <v>6.5</v>
      </c>
      <c r="T11" s="83">
        <v>0</v>
      </c>
    </row>
    <row r="12" spans="2:20" ht="18.75">
      <c r="B12" s="61" t="s">
        <v>28</v>
      </c>
      <c r="C12" s="19" t="s">
        <v>23</v>
      </c>
      <c r="D12" s="165"/>
      <c r="E12" s="109"/>
      <c r="F12" s="65" t="s">
        <v>71</v>
      </c>
      <c r="G12" s="75">
        <v>-1</v>
      </c>
      <c r="H12" s="70">
        <v>-1</v>
      </c>
      <c r="I12" s="95">
        <f t="shared" si="0"/>
        <v>0</v>
      </c>
      <c r="J12" s="98">
        <f t="shared" si="1"/>
        <v>6.5</v>
      </c>
      <c r="K12" s="101">
        <v>-1</v>
      </c>
      <c r="L12" s="70">
        <v>-1</v>
      </c>
      <c r="M12" s="95">
        <f t="shared" si="2"/>
        <v>0</v>
      </c>
      <c r="N12" s="98">
        <f t="shared" si="3"/>
        <v>6.5</v>
      </c>
      <c r="O12" s="92">
        <f t="shared" si="4"/>
        <v>13</v>
      </c>
      <c r="P12" s="89">
        <f>SUM(K12,G12)</f>
        <v>-2</v>
      </c>
      <c r="Q12" s="71">
        <f>SUM(L12,H12)</f>
        <v>-2</v>
      </c>
      <c r="R12" s="80">
        <f t="shared" si="5"/>
        <v>0</v>
      </c>
      <c r="S12" s="86">
        <f t="shared" si="6"/>
        <v>6.5</v>
      </c>
      <c r="T12" s="83">
        <v>0</v>
      </c>
    </row>
    <row r="13" spans="2:20" ht="18.75">
      <c r="B13" s="61" t="s">
        <v>32</v>
      </c>
      <c r="C13" s="19" t="s">
        <v>27</v>
      </c>
      <c r="D13" s="165"/>
      <c r="E13" s="109"/>
      <c r="F13" s="65" t="s">
        <v>73</v>
      </c>
      <c r="G13" s="75">
        <v>-1</v>
      </c>
      <c r="H13" s="70">
        <v>-1</v>
      </c>
      <c r="I13" s="95">
        <f t="shared" si="0"/>
        <v>0</v>
      </c>
      <c r="J13" s="98">
        <f t="shared" si="1"/>
        <v>6.5</v>
      </c>
      <c r="K13" s="101">
        <v>-1</v>
      </c>
      <c r="L13" s="70">
        <v>-1</v>
      </c>
      <c r="M13" s="95">
        <f t="shared" si="2"/>
        <v>0</v>
      </c>
      <c r="N13" s="98">
        <f t="shared" si="3"/>
        <v>6.5</v>
      </c>
      <c r="O13" s="92">
        <f t="shared" si="4"/>
        <v>13</v>
      </c>
      <c r="P13" s="89">
        <f>SUM(K13,G13)</f>
        <v>-2</v>
      </c>
      <c r="Q13" s="71">
        <f>SUM(L13,H13)</f>
        <v>-2</v>
      </c>
      <c r="R13" s="80">
        <f t="shared" si="5"/>
        <v>0</v>
      </c>
      <c r="S13" s="86">
        <f t="shared" si="6"/>
        <v>6.5</v>
      </c>
      <c r="T13" s="83">
        <v>0</v>
      </c>
    </row>
    <row r="14" spans="2:20" ht="18.75">
      <c r="B14" s="61" t="s">
        <v>35</v>
      </c>
      <c r="C14" s="19" t="s">
        <v>31</v>
      </c>
      <c r="D14" s="45"/>
      <c r="E14" s="109"/>
      <c r="F14" s="65" t="s">
        <v>61</v>
      </c>
      <c r="G14" s="75">
        <v>-1</v>
      </c>
      <c r="H14" s="70">
        <v>-1</v>
      </c>
      <c r="I14" s="95">
        <f t="shared" si="0"/>
        <v>0</v>
      </c>
      <c r="J14" s="98">
        <f t="shared" si="1"/>
        <v>6.5</v>
      </c>
      <c r="K14" s="101">
        <v>-1</v>
      </c>
      <c r="L14" s="70">
        <v>-1</v>
      </c>
      <c r="M14" s="95">
        <f t="shared" si="2"/>
        <v>0</v>
      </c>
      <c r="N14" s="98">
        <f t="shared" si="3"/>
        <v>6.5</v>
      </c>
      <c r="O14" s="92">
        <f t="shared" si="4"/>
        <v>13</v>
      </c>
      <c r="P14" s="89">
        <f>SUM(K14,G14)</f>
        <v>-2</v>
      </c>
      <c r="Q14" s="71">
        <f>SUM(L14,H14)</f>
        <v>-2</v>
      </c>
      <c r="R14" s="80">
        <f t="shared" si="5"/>
        <v>0</v>
      </c>
      <c r="S14" s="86">
        <f t="shared" si="6"/>
        <v>6.5</v>
      </c>
      <c r="T14" s="83">
        <v>0</v>
      </c>
    </row>
    <row r="15" spans="2:20" ht="19.5" thickBot="1">
      <c r="B15" s="62" t="s">
        <v>72</v>
      </c>
      <c r="C15" s="63" t="s">
        <v>17</v>
      </c>
      <c r="D15" s="167"/>
      <c r="E15" s="110"/>
      <c r="F15" s="66" t="s">
        <v>63</v>
      </c>
      <c r="G15" s="76">
        <v>-1</v>
      </c>
      <c r="H15" s="77">
        <v>-1</v>
      </c>
      <c r="I15" s="96">
        <f t="shared" si="0"/>
        <v>0</v>
      </c>
      <c r="J15" s="99">
        <f t="shared" si="1"/>
        <v>6.5</v>
      </c>
      <c r="K15" s="102">
        <v>-1</v>
      </c>
      <c r="L15" s="77">
        <v>-1</v>
      </c>
      <c r="M15" s="96">
        <f t="shared" si="2"/>
        <v>0</v>
      </c>
      <c r="N15" s="99">
        <f t="shared" si="3"/>
        <v>6.5</v>
      </c>
      <c r="O15" s="93">
        <f t="shared" si="4"/>
        <v>13</v>
      </c>
      <c r="P15" s="90">
        <f>SUM(K15,G15)</f>
        <v>-2</v>
      </c>
      <c r="Q15" s="78">
        <f>SUM(L15,H15)</f>
        <v>-2</v>
      </c>
      <c r="R15" s="81">
        <f t="shared" si="5"/>
        <v>0</v>
      </c>
      <c r="S15" s="87">
        <f t="shared" si="6"/>
        <v>6.5</v>
      </c>
      <c r="T15" s="84">
        <v>0</v>
      </c>
    </row>
    <row r="16" spans="2:20" ht="12.75">
      <c r="B16" s="159"/>
      <c r="C16" s="159"/>
      <c r="D16" s="159"/>
      <c r="E16" s="159"/>
      <c r="F16" s="159"/>
      <c r="G16" s="159"/>
      <c r="H16" s="159"/>
      <c r="I16" s="159"/>
      <c r="J16" s="159">
        <f>SUM(J4:J15)</f>
        <v>78</v>
      </c>
      <c r="K16" s="159"/>
      <c r="L16" s="159"/>
      <c r="M16" s="159"/>
      <c r="N16" s="159">
        <f>SUM(N4:N15)</f>
        <v>78</v>
      </c>
      <c r="O16" s="159">
        <f>SUM(O4:O15)</f>
        <v>156</v>
      </c>
      <c r="P16" s="159"/>
      <c r="Q16" s="159"/>
      <c r="R16" s="159"/>
      <c r="S16" s="159"/>
      <c r="T16" s="15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15" width="12.28125" style="0" customWidth="1"/>
    <col min="16" max="16" width="29.140625" style="0" customWidth="1"/>
    <col min="17" max="17" width="11.57421875" style="0" customWidth="1"/>
    <col min="18" max="18" width="13.2812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39"/>
    </row>
    <row r="2" spans="1:19" ht="54" customHeight="1" thickBot="1">
      <c r="A2" s="39"/>
      <c r="B2" s="133" t="s">
        <v>127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</row>
    <row r="3" spans="1:26" ht="16.5" customHeight="1" thickBot="1">
      <c r="A3" s="39"/>
      <c r="B3" s="134" t="s">
        <v>86</v>
      </c>
      <c r="C3" s="114" t="s">
        <v>3</v>
      </c>
      <c r="D3" s="107" t="s">
        <v>87</v>
      </c>
      <c r="E3" s="105"/>
      <c r="F3" s="105"/>
      <c r="G3" s="104" t="s">
        <v>88</v>
      </c>
      <c r="H3" s="105"/>
      <c r="I3" s="106"/>
      <c r="J3" s="107" t="s">
        <v>89</v>
      </c>
      <c r="K3" s="105"/>
      <c r="L3" s="105"/>
      <c r="M3" s="104" t="s">
        <v>90</v>
      </c>
      <c r="N3" s="105"/>
      <c r="O3" s="105"/>
      <c r="P3" s="116" t="s">
        <v>91</v>
      </c>
      <c r="Q3" s="118" t="s">
        <v>13</v>
      </c>
      <c r="R3" s="119" t="s">
        <v>92</v>
      </c>
      <c r="S3" s="114" t="s">
        <v>93</v>
      </c>
      <c r="T3" s="38" t="s">
        <v>94</v>
      </c>
      <c r="U3" s="39"/>
      <c r="V3" s="38" t="s">
        <v>95</v>
      </c>
      <c r="W3" s="38" t="s">
        <v>96</v>
      </c>
      <c r="X3" s="39"/>
      <c r="Y3" s="39"/>
      <c r="Z3" s="39"/>
    </row>
    <row r="4" spans="1:26" ht="23.25" thickBot="1">
      <c r="A4" s="39"/>
      <c r="B4" s="135"/>
      <c r="C4" s="120"/>
      <c r="D4" s="111" t="s">
        <v>93</v>
      </c>
      <c r="E4" s="103" t="s">
        <v>121</v>
      </c>
      <c r="F4" s="103" t="s">
        <v>122</v>
      </c>
      <c r="G4" s="113" t="s">
        <v>93</v>
      </c>
      <c r="H4" s="103" t="s">
        <v>121</v>
      </c>
      <c r="I4" s="112" t="s">
        <v>122</v>
      </c>
      <c r="J4" s="111" t="s">
        <v>93</v>
      </c>
      <c r="K4" s="103" t="s">
        <v>121</v>
      </c>
      <c r="L4" s="103" t="s">
        <v>122</v>
      </c>
      <c r="M4" s="113" t="s">
        <v>93</v>
      </c>
      <c r="N4" s="103" t="s">
        <v>121</v>
      </c>
      <c r="O4" s="103" t="s">
        <v>122</v>
      </c>
      <c r="P4" s="117"/>
      <c r="Q4" s="122"/>
      <c r="R4" s="123"/>
      <c r="S4" s="115"/>
      <c r="T4" s="38"/>
      <c r="U4" s="39"/>
      <c r="V4" s="38"/>
      <c r="W4" s="38"/>
      <c r="X4" s="39"/>
      <c r="Y4" s="39"/>
      <c r="Z4" s="39"/>
    </row>
    <row r="5" spans="1:26" ht="18.75" thickBot="1">
      <c r="A5" s="39"/>
      <c r="B5" s="136" t="s">
        <v>97</v>
      </c>
      <c r="C5" s="162" t="e">
        <f>LOOKUP(Nedela_I_kolo_sekt_A!E4,Nedela_I_kolo_sekt_A!E4)</f>
        <v>#N/A</v>
      </c>
      <c r="D5" s="144">
        <f>LOOKUP(Nedela_I_kolo_sekt_A!S4,Nedela_I_kolo_sekt_A!S4)</f>
        <v>6.5</v>
      </c>
      <c r="E5" s="142">
        <f>LOOKUP(Nedela_I_kolo_sekt_A!Q4,Nedela_I_kolo_sekt_A!Q4)</f>
        <v>-2</v>
      </c>
      <c r="F5" s="145">
        <f>LOOKUP(Nedela_I_kolo_sekt_A!P4,Nedela_I_kolo_sekt_A!P4)</f>
        <v>-2</v>
      </c>
      <c r="G5" s="141"/>
      <c r="H5" s="142"/>
      <c r="I5" s="145"/>
      <c r="J5" s="141"/>
      <c r="K5" s="142"/>
      <c r="L5" s="143"/>
      <c r="M5" s="144"/>
      <c r="N5" s="142"/>
      <c r="O5" s="145"/>
      <c r="P5" s="124">
        <f>SUM(D5,G5,J5,M5)</f>
        <v>6.5</v>
      </c>
      <c r="Q5" s="127">
        <f>SUM(E5,H5,K5,N5)</f>
        <v>-2</v>
      </c>
      <c r="R5" s="130">
        <f>SUM(F5,I5,L5,O5)</f>
        <v>-2</v>
      </c>
      <c r="S5" s="146">
        <v>1</v>
      </c>
      <c r="T5">
        <v>44</v>
      </c>
      <c r="U5" s="39"/>
      <c r="V5" s="39">
        <v>18</v>
      </c>
      <c r="W5" s="39">
        <v>27</v>
      </c>
      <c r="X5" s="39"/>
      <c r="Y5" s="39"/>
      <c r="Z5" s="39"/>
    </row>
    <row r="6" spans="1:26" ht="18">
      <c r="A6" s="39"/>
      <c r="B6" s="137" t="s">
        <v>98</v>
      </c>
      <c r="C6" s="162" t="e">
        <f>LOOKUP(Nedela_I_kolo_sekt_A!E5,Nedela_I_kolo_sekt_A!E5)</f>
        <v>#N/A</v>
      </c>
      <c r="D6" s="150">
        <f>LOOKUP(Nedela_I_kolo_sekt_A!S5,Nedela_I_kolo_sekt_A!S5)</f>
        <v>6.5</v>
      </c>
      <c r="E6" s="148">
        <f>LOOKUP(Nedela_I_kolo_sekt_A!Q5,Nedela_I_kolo_sekt_A!Q5)</f>
        <v>-2</v>
      </c>
      <c r="F6" s="151">
        <f>LOOKUP(Nedela_I_kolo_sekt_A!P5,Nedela_I_kolo_sekt_A!P5)</f>
        <v>-2</v>
      </c>
      <c r="G6" s="147"/>
      <c r="H6" s="148"/>
      <c r="I6" s="151"/>
      <c r="J6" s="147"/>
      <c r="K6" s="148"/>
      <c r="L6" s="149"/>
      <c r="M6" s="150"/>
      <c r="N6" s="148"/>
      <c r="O6" s="151"/>
      <c r="P6" s="125">
        <f aca="true" t="shared" si="0" ref="P6:P16">SUM(F6:I6)</f>
        <v>-2</v>
      </c>
      <c r="Q6" s="128">
        <f aca="true" t="shared" si="1" ref="Q6:R16">SUM(E6,H6,K6,N6)</f>
        <v>-2</v>
      </c>
      <c r="R6" s="131">
        <f t="shared" si="1"/>
        <v>-2</v>
      </c>
      <c r="S6" s="152">
        <v>1</v>
      </c>
      <c r="T6" s="40">
        <v>30</v>
      </c>
      <c r="U6" s="39"/>
      <c r="V6" s="39">
        <v>23</v>
      </c>
      <c r="W6" s="39">
        <v>11</v>
      </c>
      <c r="X6" s="39"/>
      <c r="Y6" s="39"/>
      <c r="Z6" s="39"/>
    </row>
    <row r="7" spans="1:26" ht="18">
      <c r="A7" s="39"/>
      <c r="B7" s="137" t="s">
        <v>99</v>
      </c>
      <c r="C7" s="162" t="e">
        <f>LOOKUP(Nedela_I_kolo_sekt_A!E6,Nedela_I_kolo_sekt_A!E6)</f>
        <v>#N/A</v>
      </c>
      <c r="D7" s="150">
        <f>LOOKUP(Nedela_I_kolo_sekt_A!S6,Nedela_I_kolo_sekt_A!S6)</f>
        <v>6.5</v>
      </c>
      <c r="E7" s="148">
        <f>LOOKUP(Nedela_I_kolo_sekt_A!Q6,Nedela_I_kolo_sekt_A!Q6)</f>
        <v>-2</v>
      </c>
      <c r="F7" s="151">
        <f>LOOKUP(Nedela_I_kolo_sekt_A!P6,Nedela_I_kolo_sekt_A!P6)</f>
        <v>-2</v>
      </c>
      <c r="G7" s="147"/>
      <c r="H7" s="148"/>
      <c r="I7" s="151"/>
      <c r="J7" s="147"/>
      <c r="K7" s="148"/>
      <c r="L7" s="149"/>
      <c r="M7" s="150"/>
      <c r="N7" s="148"/>
      <c r="O7" s="151"/>
      <c r="P7" s="125">
        <f t="shared" si="0"/>
        <v>-2</v>
      </c>
      <c r="Q7" s="128">
        <f t="shared" si="1"/>
        <v>-2</v>
      </c>
      <c r="R7" s="131">
        <f t="shared" si="1"/>
        <v>-2</v>
      </c>
      <c r="S7" s="152">
        <v>1</v>
      </c>
      <c r="T7" s="39">
        <v>23</v>
      </c>
      <c r="U7" s="39"/>
      <c r="V7" s="39">
        <v>23</v>
      </c>
      <c r="W7" s="39">
        <v>5</v>
      </c>
      <c r="X7" s="39"/>
      <c r="Y7" s="39"/>
      <c r="Z7" s="39"/>
    </row>
    <row r="8" spans="1:26" ht="18">
      <c r="A8" s="39"/>
      <c r="B8" s="137" t="s">
        <v>100</v>
      </c>
      <c r="C8" s="162" t="e">
        <f>LOOKUP(Nedela_I_kolo_sekt_A!E7,Nedela_I_kolo_sekt_A!E7)</f>
        <v>#N/A</v>
      </c>
      <c r="D8" s="150">
        <f>LOOKUP(Nedela_I_kolo_sekt_A!S7,Nedela_I_kolo_sekt_A!S7)</f>
        <v>6.5</v>
      </c>
      <c r="E8" s="148">
        <f>LOOKUP(Nedela_I_kolo_sekt_A!Q7,Nedela_I_kolo_sekt_A!Q7)</f>
        <v>-2</v>
      </c>
      <c r="F8" s="151">
        <f>LOOKUP(Nedela_I_kolo_sekt_A!P7,Nedela_I_kolo_sekt_A!P7)</f>
        <v>-2</v>
      </c>
      <c r="G8" s="147"/>
      <c r="H8" s="148"/>
      <c r="I8" s="151"/>
      <c r="J8" s="147"/>
      <c r="K8" s="148"/>
      <c r="L8" s="149"/>
      <c r="M8" s="150"/>
      <c r="N8" s="148"/>
      <c r="O8" s="151"/>
      <c r="P8" s="125">
        <f t="shared" si="0"/>
        <v>-2</v>
      </c>
      <c r="Q8" s="128">
        <f t="shared" si="1"/>
        <v>-2</v>
      </c>
      <c r="R8" s="131">
        <f t="shared" si="1"/>
        <v>-2</v>
      </c>
      <c r="S8" s="152">
        <v>1</v>
      </c>
      <c r="T8" s="39">
        <v>26</v>
      </c>
      <c r="U8" s="39"/>
      <c r="V8" s="39">
        <v>23</v>
      </c>
      <c r="W8" s="39">
        <v>27</v>
      </c>
      <c r="X8" s="39"/>
      <c r="Y8" s="39"/>
      <c r="Z8" s="39"/>
    </row>
    <row r="9" spans="1:26" ht="18">
      <c r="A9" s="39"/>
      <c r="B9" s="137" t="s">
        <v>101</v>
      </c>
      <c r="C9" s="162" t="e">
        <f>LOOKUP(Nedela_I_kolo_sekt_A!E8,Nedela_I_kolo_sekt_A!E8)</f>
        <v>#N/A</v>
      </c>
      <c r="D9" s="150">
        <f>LOOKUP(Nedela_I_kolo_sekt_A!S8,Nedela_I_kolo_sekt_A!S8)</f>
        <v>6.5</v>
      </c>
      <c r="E9" s="148">
        <f>LOOKUP(Nedela_I_kolo_sekt_A!Q8,Nedela_I_kolo_sekt_A!Q8)</f>
        <v>-2</v>
      </c>
      <c r="F9" s="151">
        <f>LOOKUP(Nedela_I_kolo_sekt_A!P8,Nedela_I_kolo_sekt_A!P8)</f>
        <v>-2</v>
      </c>
      <c r="G9" s="147"/>
      <c r="H9" s="148"/>
      <c r="I9" s="151"/>
      <c r="J9" s="147"/>
      <c r="K9" s="148"/>
      <c r="L9" s="149"/>
      <c r="M9" s="150"/>
      <c r="N9" s="148"/>
      <c r="O9" s="151"/>
      <c r="P9" s="125">
        <f t="shared" si="0"/>
        <v>-2</v>
      </c>
      <c r="Q9" s="128">
        <f t="shared" si="1"/>
        <v>-2</v>
      </c>
      <c r="R9" s="131">
        <f t="shared" si="1"/>
        <v>-2</v>
      </c>
      <c r="S9" s="152">
        <v>1</v>
      </c>
      <c r="T9" s="39">
        <v>24</v>
      </c>
      <c r="U9" s="39"/>
      <c r="V9" s="39">
        <v>12</v>
      </c>
      <c r="W9" s="39">
        <v>14</v>
      </c>
      <c r="X9" s="39"/>
      <c r="Y9" s="39"/>
      <c r="Z9" s="39"/>
    </row>
    <row r="10" spans="1:26" ht="18">
      <c r="A10" s="39"/>
      <c r="B10" s="137" t="s">
        <v>102</v>
      </c>
      <c r="C10" s="162" t="e">
        <f>LOOKUP(Nedela_I_kolo_sekt_A!E9,Nedela_I_kolo_sekt_A!E9)</f>
        <v>#N/A</v>
      </c>
      <c r="D10" s="150">
        <f>LOOKUP(Nedela_I_kolo_sekt_A!S9,Nedela_I_kolo_sekt_A!S9)</f>
        <v>6.5</v>
      </c>
      <c r="E10" s="148">
        <f>LOOKUP(Nedela_I_kolo_sekt_A!Q9,Nedela_I_kolo_sekt_A!Q9)</f>
        <v>-2</v>
      </c>
      <c r="F10" s="151">
        <f>LOOKUP(Nedela_I_kolo_sekt_A!P9,Nedela_I_kolo_sekt_A!P9)</f>
        <v>-2</v>
      </c>
      <c r="G10" s="147"/>
      <c r="H10" s="148"/>
      <c r="I10" s="151"/>
      <c r="J10" s="147"/>
      <c r="K10" s="148"/>
      <c r="L10" s="149"/>
      <c r="M10" s="150"/>
      <c r="N10" s="148"/>
      <c r="O10" s="151"/>
      <c r="P10" s="125">
        <f t="shared" si="0"/>
        <v>-2</v>
      </c>
      <c r="Q10" s="128">
        <f t="shared" si="1"/>
        <v>-2</v>
      </c>
      <c r="R10" s="131">
        <f t="shared" si="1"/>
        <v>-2</v>
      </c>
      <c r="S10" s="152">
        <v>1</v>
      </c>
      <c r="T10" s="39">
        <v>27</v>
      </c>
      <c r="U10" s="39"/>
      <c r="V10" s="39">
        <v>47</v>
      </c>
      <c r="W10" s="39">
        <v>5</v>
      </c>
      <c r="X10" s="39"/>
      <c r="Y10" s="39"/>
      <c r="Z10" s="39"/>
    </row>
    <row r="11" spans="1:26" ht="18">
      <c r="A11" s="39"/>
      <c r="B11" s="137" t="s">
        <v>103</v>
      </c>
      <c r="C11" s="162" t="e">
        <f>LOOKUP(Nedela_I_kolo_sekt_A!E10,Nedela_I_kolo_sekt_A!E10)</f>
        <v>#N/A</v>
      </c>
      <c r="D11" s="150">
        <f>LOOKUP(Nedela_I_kolo_sekt_A!S10,Nedela_I_kolo_sekt_A!S10)</f>
        <v>6.5</v>
      </c>
      <c r="E11" s="148">
        <f>LOOKUP(Nedela_I_kolo_sekt_A!Q10,Nedela_I_kolo_sekt_A!Q10)</f>
        <v>-2</v>
      </c>
      <c r="F11" s="151">
        <f>LOOKUP(Nedela_I_kolo_sekt_A!P10,Nedela_I_kolo_sekt_A!P10)</f>
        <v>-2</v>
      </c>
      <c r="G11" s="147"/>
      <c r="H11" s="148"/>
      <c r="I11" s="151"/>
      <c r="J11" s="147"/>
      <c r="K11" s="148"/>
      <c r="L11" s="149"/>
      <c r="M11" s="150"/>
      <c r="N11" s="148"/>
      <c r="O11" s="151"/>
      <c r="P11" s="125">
        <f t="shared" si="0"/>
        <v>-2</v>
      </c>
      <c r="Q11" s="128">
        <f t="shared" si="1"/>
        <v>-2</v>
      </c>
      <c r="R11" s="131">
        <f t="shared" si="1"/>
        <v>-2</v>
      </c>
      <c r="S11" s="152">
        <v>1</v>
      </c>
      <c r="T11" s="39">
        <v>7</v>
      </c>
      <c r="U11" s="39"/>
      <c r="V11" s="39">
        <v>18</v>
      </c>
      <c r="W11" s="39">
        <v>6</v>
      </c>
      <c r="X11" s="39"/>
      <c r="Y11" s="39"/>
      <c r="Z11" s="39"/>
    </row>
    <row r="12" spans="1:26" ht="18">
      <c r="A12" s="39"/>
      <c r="B12" s="137" t="s">
        <v>104</v>
      </c>
      <c r="C12" s="162" t="e">
        <f>LOOKUP(Nedela_I_kolo_sekt_A!E11,Nedela_I_kolo_sekt_A!E11)</f>
        <v>#N/A</v>
      </c>
      <c r="D12" s="150">
        <f>LOOKUP(Nedela_I_kolo_sekt_A!S11,Nedela_I_kolo_sekt_A!S11)</f>
        <v>6.5</v>
      </c>
      <c r="E12" s="148">
        <f>LOOKUP(Nedela_I_kolo_sekt_A!Q11,Nedela_I_kolo_sekt_A!Q11)</f>
        <v>-2</v>
      </c>
      <c r="F12" s="151">
        <f>LOOKUP(Nedela_I_kolo_sekt_A!P11,Nedela_I_kolo_sekt_A!P11)</f>
        <v>-2</v>
      </c>
      <c r="G12" s="147"/>
      <c r="H12" s="148"/>
      <c r="I12" s="151"/>
      <c r="J12" s="147"/>
      <c r="K12" s="148"/>
      <c r="L12" s="149"/>
      <c r="M12" s="150"/>
      <c r="N12" s="148"/>
      <c r="O12" s="151"/>
      <c r="P12" s="125">
        <f t="shared" si="0"/>
        <v>-2</v>
      </c>
      <c r="Q12" s="128">
        <f t="shared" si="1"/>
        <v>-2</v>
      </c>
      <c r="R12" s="131">
        <f t="shared" si="1"/>
        <v>-2</v>
      </c>
      <c r="S12" s="152">
        <v>1</v>
      </c>
      <c r="T12" s="39">
        <v>11</v>
      </c>
      <c r="U12" s="39"/>
      <c r="V12" s="39">
        <v>23</v>
      </c>
      <c r="W12" s="39">
        <v>16</v>
      </c>
      <c r="X12" s="39"/>
      <c r="Y12" s="39"/>
      <c r="Z12" s="39"/>
    </row>
    <row r="13" spans="1:26" ht="18">
      <c r="A13" s="39"/>
      <c r="B13" s="137" t="s">
        <v>105</v>
      </c>
      <c r="C13" s="162" t="e">
        <f>LOOKUP(Nedela_I_kolo_sekt_A!E12,Nedela_I_kolo_sekt_A!E12)</f>
        <v>#N/A</v>
      </c>
      <c r="D13" s="150">
        <f>LOOKUP(Nedela_I_kolo_sekt_A!S12,Nedela_I_kolo_sekt_A!S12)</f>
        <v>6.5</v>
      </c>
      <c r="E13" s="148">
        <f>LOOKUP(Nedela_I_kolo_sekt_A!Q12,Nedela_I_kolo_sekt_A!Q12)</f>
        <v>-2</v>
      </c>
      <c r="F13" s="151">
        <f>LOOKUP(Nedela_I_kolo_sekt_A!P12,Nedela_I_kolo_sekt_A!P12)</f>
        <v>-2</v>
      </c>
      <c r="G13" s="147"/>
      <c r="H13" s="148"/>
      <c r="I13" s="151"/>
      <c r="J13" s="147"/>
      <c r="K13" s="148"/>
      <c r="L13" s="149"/>
      <c r="M13" s="150"/>
      <c r="N13" s="148"/>
      <c r="O13" s="151"/>
      <c r="P13" s="125">
        <f t="shared" si="0"/>
        <v>-2</v>
      </c>
      <c r="Q13" s="128">
        <f t="shared" si="1"/>
        <v>-2</v>
      </c>
      <c r="R13" s="131">
        <f t="shared" si="1"/>
        <v>-2</v>
      </c>
      <c r="S13" s="152">
        <v>1</v>
      </c>
      <c r="T13" s="39">
        <v>32</v>
      </c>
      <c r="U13" s="39"/>
      <c r="V13" s="39">
        <v>30</v>
      </c>
      <c r="W13" s="39">
        <v>16</v>
      </c>
      <c r="X13" s="39"/>
      <c r="Y13" s="39"/>
      <c r="Z13" s="39"/>
    </row>
    <row r="14" spans="1:26" ht="18">
      <c r="A14" s="39"/>
      <c r="B14" s="137" t="s">
        <v>106</v>
      </c>
      <c r="C14" s="162" t="e">
        <f>LOOKUP(Nedela_I_kolo_sekt_A!E13,Nedela_I_kolo_sekt_A!E13)</f>
        <v>#N/A</v>
      </c>
      <c r="D14" s="150">
        <f>LOOKUP(Nedela_I_kolo_sekt_A!S13,Nedela_I_kolo_sekt_A!S13)</f>
        <v>6.5</v>
      </c>
      <c r="E14" s="148">
        <f>LOOKUP(Nedela_I_kolo_sekt_A!Q13,Nedela_I_kolo_sekt_A!Q13)</f>
        <v>-2</v>
      </c>
      <c r="F14" s="151">
        <f>LOOKUP(Nedela_I_kolo_sekt_A!P13,Nedela_I_kolo_sekt_A!P13)</f>
        <v>-2</v>
      </c>
      <c r="G14" s="147"/>
      <c r="H14" s="148"/>
      <c r="I14" s="151"/>
      <c r="J14" s="147"/>
      <c r="K14" s="148"/>
      <c r="L14" s="149"/>
      <c r="M14" s="150"/>
      <c r="N14" s="148"/>
      <c r="O14" s="151"/>
      <c r="P14" s="125">
        <f t="shared" si="0"/>
        <v>-2</v>
      </c>
      <c r="Q14" s="128">
        <f t="shared" si="1"/>
        <v>-2</v>
      </c>
      <c r="R14" s="131">
        <f t="shared" si="1"/>
        <v>-2</v>
      </c>
      <c r="S14" s="152">
        <v>1</v>
      </c>
      <c r="T14" s="39">
        <v>18</v>
      </c>
      <c r="U14" s="39"/>
      <c r="V14" s="39">
        <v>19</v>
      </c>
      <c r="W14" s="39">
        <v>28</v>
      </c>
      <c r="X14" s="39"/>
      <c r="Y14" s="39"/>
      <c r="Z14" s="39"/>
    </row>
    <row r="15" spans="1:26" ht="18">
      <c r="A15" s="39"/>
      <c r="B15" s="137" t="s">
        <v>107</v>
      </c>
      <c r="C15" s="162" t="e">
        <f>LOOKUP(Nedela_I_kolo_sekt_A!E14,Nedela_I_kolo_sekt_A!E14)</f>
        <v>#N/A</v>
      </c>
      <c r="D15" s="150">
        <f>LOOKUP(Nedela_I_kolo_sekt_A!S14,Nedela_I_kolo_sekt_A!S14)</f>
        <v>6.5</v>
      </c>
      <c r="E15" s="148">
        <f>LOOKUP(Nedela_I_kolo_sekt_A!Q14,Nedela_I_kolo_sekt_A!Q14)</f>
        <v>-2</v>
      </c>
      <c r="F15" s="151">
        <f>LOOKUP(Nedela_I_kolo_sekt_A!P14,Nedela_I_kolo_sekt_A!P14)</f>
        <v>-2</v>
      </c>
      <c r="G15" s="147"/>
      <c r="H15" s="148"/>
      <c r="I15" s="151"/>
      <c r="J15" s="147"/>
      <c r="K15" s="148"/>
      <c r="L15" s="149"/>
      <c r="M15" s="150"/>
      <c r="N15" s="148"/>
      <c r="O15" s="151"/>
      <c r="P15" s="125">
        <f t="shared" si="0"/>
        <v>-2</v>
      </c>
      <c r="Q15" s="128">
        <f t="shared" si="1"/>
        <v>-2</v>
      </c>
      <c r="R15" s="131">
        <f t="shared" si="1"/>
        <v>-2</v>
      </c>
      <c r="S15" s="152">
        <v>1</v>
      </c>
      <c r="T15" s="39">
        <v>39</v>
      </c>
      <c r="U15" s="39"/>
      <c r="V15" s="39">
        <v>18</v>
      </c>
      <c r="W15" s="39">
        <v>19</v>
      </c>
      <c r="X15" s="39"/>
      <c r="Y15" s="39"/>
      <c r="Z15" s="39"/>
    </row>
    <row r="16" spans="1:26" ht="18.75" thickBot="1">
      <c r="A16" s="39"/>
      <c r="B16" s="138" t="s">
        <v>108</v>
      </c>
      <c r="C16" s="163" t="e">
        <f>LOOKUP(Nedela_I_kolo_sekt_A!E15,Nedela_I_kolo_sekt_A!E15)</f>
        <v>#N/A</v>
      </c>
      <c r="D16" s="156">
        <f>LOOKUP(Nedela_I_kolo_sekt_A!S15,Nedela_I_kolo_sekt_A!S15)</f>
        <v>6.5</v>
      </c>
      <c r="E16" s="154">
        <f>LOOKUP(Nedela_I_kolo_sekt_A!Q15,Nedela_I_kolo_sekt_A!Q15)</f>
        <v>-2</v>
      </c>
      <c r="F16" s="157">
        <f>LOOKUP(Nedela_I_kolo_sekt_A!P15,Nedela_I_kolo_sekt_A!P15)</f>
        <v>-2</v>
      </c>
      <c r="G16" s="153"/>
      <c r="H16" s="154"/>
      <c r="I16" s="157"/>
      <c r="J16" s="153"/>
      <c r="K16" s="154"/>
      <c r="L16" s="155"/>
      <c r="M16" s="156"/>
      <c r="N16" s="154"/>
      <c r="O16" s="157"/>
      <c r="P16" s="126">
        <f t="shared" si="0"/>
        <v>-2</v>
      </c>
      <c r="Q16" s="129">
        <f t="shared" si="1"/>
        <v>-2</v>
      </c>
      <c r="R16" s="132">
        <f t="shared" si="1"/>
        <v>-2</v>
      </c>
      <c r="S16" s="158">
        <v>1</v>
      </c>
      <c r="T16" s="39">
        <v>12</v>
      </c>
      <c r="U16" s="39"/>
      <c r="V16" s="39">
        <v>28</v>
      </c>
      <c r="W16" s="39">
        <v>17</v>
      </c>
      <c r="X16" s="39"/>
      <c r="Y16" s="39"/>
      <c r="Z16" s="39"/>
    </row>
    <row r="17" spans="1:26" ht="12.75">
      <c r="A17" s="39"/>
      <c r="B17" s="159"/>
      <c r="C17" s="160"/>
      <c r="D17" s="161">
        <f>SUM(D5:D16)</f>
        <v>78</v>
      </c>
      <c r="E17" s="161">
        <f aca="true" t="shared" si="2" ref="E17:P17">SUM(E5:E16)</f>
        <v>-24</v>
      </c>
      <c r="F17" s="161">
        <f t="shared" si="2"/>
        <v>-24</v>
      </c>
      <c r="G17" s="161">
        <f t="shared" si="2"/>
        <v>0</v>
      </c>
      <c r="H17" s="161">
        <f t="shared" si="2"/>
        <v>0</v>
      </c>
      <c r="I17" s="161">
        <f t="shared" si="2"/>
        <v>0</v>
      </c>
      <c r="J17" s="161">
        <f t="shared" si="2"/>
        <v>0</v>
      </c>
      <c r="K17" s="161">
        <f t="shared" si="2"/>
        <v>0</v>
      </c>
      <c r="L17" s="161">
        <f t="shared" si="2"/>
        <v>0</v>
      </c>
      <c r="M17" s="161">
        <f t="shared" si="2"/>
        <v>0</v>
      </c>
      <c r="N17" s="161">
        <f t="shared" si="2"/>
        <v>0</v>
      </c>
      <c r="O17" s="161">
        <f t="shared" si="2"/>
        <v>0</v>
      </c>
      <c r="P17" s="161">
        <f t="shared" si="2"/>
        <v>-15.5</v>
      </c>
      <c r="Q17" s="160"/>
      <c r="R17" s="160"/>
      <c r="S17" s="160"/>
      <c r="T17" s="39"/>
      <c r="U17" s="39"/>
      <c r="V17" s="39"/>
      <c r="W17" s="39"/>
      <c r="X17" s="39"/>
      <c r="Y17" s="39"/>
      <c r="Z17" s="39"/>
    </row>
    <row r="18" spans="1:26" ht="12.75">
      <c r="A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.75">
      <c r="A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</sheetData>
  <sheetProtection selectLockedCells="1" selectUnlockedCells="1"/>
  <mergeCells count="11">
    <mergeCell ref="S3:S4"/>
    <mergeCell ref="B2:S2"/>
    <mergeCell ref="B3:B4"/>
    <mergeCell ref="C3:C4"/>
    <mergeCell ref="D3:F3"/>
    <mergeCell ref="G3:I3"/>
    <mergeCell ref="J3:L3"/>
    <mergeCell ref="M3:O3"/>
    <mergeCell ref="P3:P4"/>
    <mergeCell ref="Q3:Q4"/>
    <mergeCell ref="R3:R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12" width="12.28125" style="0" customWidth="1"/>
    <col min="13" max="13" width="29.140625" style="0" customWidth="1"/>
    <col min="14" max="14" width="11.57421875" style="0" customWidth="1"/>
    <col min="15" max="15" width="13.28125" style="0" customWidth="1"/>
    <col min="16" max="16" width="16.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39"/>
    </row>
    <row r="2" spans="1:16" ht="54" customHeight="1" thickBot="1">
      <c r="A2" s="39"/>
      <c r="B2" s="133" t="s">
        <v>127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23" ht="16.5" customHeight="1" thickBot="1">
      <c r="A3" s="39"/>
      <c r="B3" s="134" t="s">
        <v>86</v>
      </c>
      <c r="C3" s="114" t="s">
        <v>3</v>
      </c>
      <c r="D3" s="107" t="s">
        <v>128</v>
      </c>
      <c r="E3" s="105"/>
      <c r="F3" s="105"/>
      <c r="G3" s="104" t="s">
        <v>129</v>
      </c>
      <c r="H3" s="105"/>
      <c r="I3" s="106"/>
      <c r="J3" s="107" t="s">
        <v>130</v>
      </c>
      <c r="K3" s="105"/>
      <c r="L3" s="105"/>
      <c r="M3" s="116" t="s">
        <v>91</v>
      </c>
      <c r="N3" s="118" t="s">
        <v>13</v>
      </c>
      <c r="O3" s="119" t="s">
        <v>92</v>
      </c>
      <c r="P3" s="114" t="s">
        <v>93</v>
      </c>
      <c r="Q3" s="38" t="s">
        <v>94</v>
      </c>
      <c r="R3" s="39"/>
      <c r="S3" s="38" t="s">
        <v>95</v>
      </c>
      <c r="T3" s="38" t="s">
        <v>96</v>
      </c>
      <c r="U3" s="39"/>
      <c r="V3" s="39"/>
      <c r="W3" s="39"/>
    </row>
    <row r="4" spans="1:23" ht="23.25" thickBot="1">
      <c r="A4" s="39"/>
      <c r="B4" s="135"/>
      <c r="C4" s="120"/>
      <c r="D4" s="111" t="s">
        <v>93</v>
      </c>
      <c r="E4" s="103" t="s">
        <v>121</v>
      </c>
      <c r="F4" s="103" t="s">
        <v>122</v>
      </c>
      <c r="G4" s="113" t="s">
        <v>93</v>
      </c>
      <c r="H4" s="103" t="s">
        <v>121</v>
      </c>
      <c r="I4" s="112" t="s">
        <v>122</v>
      </c>
      <c r="J4" s="111" t="s">
        <v>93</v>
      </c>
      <c r="K4" s="103" t="s">
        <v>121</v>
      </c>
      <c r="L4" s="103" t="s">
        <v>122</v>
      </c>
      <c r="M4" s="121"/>
      <c r="N4" s="122"/>
      <c r="O4" s="123"/>
      <c r="P4" s="115"/>
      <c r="Q4" s="38"/>
      <c r="R4" s="39"/>
      <c r="S4" s="38"/>
      <c r="T4" s="38"/>
      <c r="U4" s="39"/>
      <c r="V4" s="39"/>
      <c r="W4" s="39"/>
    </row>
    <row r="5" spans="1:23" ht="18.75" thickBot="1">
      <c r="A5" s="39"/>
      <c r="B5" s="136" t="s">
        <v>97</v>
      </c>
      <c r="C5" s="162" t="e">
        <f>LOOKUP(Celkovo_nedela_I_kola!C5,Celkovo_nedela_I_kola!C5)</f>
        <v>#N/A</v>
      </c>
      <c r="D5" s="144"/>
      <c r="E5" s="142"/>
      <c r="F5" s="145"/>
      <c r="G5" s="141"/>
      <c r="H5" s="142"/>
      <c r="I5" s="145"/>
      <c r="J5" s="141"/>
      <c r="K5" s="142"/>
      <c r="L5" s="143"/>
      <c r="M5" s="168">
        <f>SUM(D5,G5,J5,)</f>
        <v>0</v>
      </c>
      <c r="N5" s="171">
        <f>SUM(E5,H5,K5)</f>
        <v>0</v>
      </c>
      <c r="O5" s="131">
        <f>SUM(F5,I5,L5)</f>
        <v>0</v>
      </c>
      <c r="P5" s="146">
        <v>1</v>
      </c>
      <c r="Q5">
        <v>44</v>
      </c>
      <c r="R5" s="39"/>
      <c r="S5" s="39">
        <v>18</v>
      </c>
      <c r="T5" s="39">
        <v>27</v>
      </c>
      <c r="U5" s="39"/>
      <c r="V5" s="39"/>
      <c r="W5" s="39"/>
    </row>
    <row r="6" spans="1:23" ht="18">
      <c r="A6" s="39"/>
      <c r="B6" s="137" t="s">
        <v>98</v>
      </c>
      <c r="C6" s="162" t="e">
        <f>LOOKUP(Celkovo_nedela_I_kola!C6,Celkovo_nedela_I_kola!C6)</f>
        <v>#N/A</v>
      </c>
      <c r="D6" s="150"/>
      <c r="E6" s="148"/>
      <c r="F6" s="151"/>
      <c r="G6" s="147"/>
      <c r="H6" s="148"/>
      <c r="I6" s="151"/>
      <c r="J6" s="147"/>
      <c r="K6" s="148"/>
      <c r="L6" s="149"/>
      <c r="M6" s="169">
        <f aca="true" t="shared" si="0" ref="M6:M16">SUM(D6,G6,J6,)</f>
        <v>0</v>
      </c>
      <c r="N6" s="172">
        <f>SUM(E6,H6,K6)</f>
        <v>0</v>
      </c>
      <c r="O6" s="131">
        <f>SUM(F6,I6,L6)</f>
        <v>0</v>
      </c>
      <c r="P6" s="152">
        <v>1</v>
      </c>
      <c r="Q6" s="40">
        <v>30</v>
      </c>
      <c r="R6" s="39"/>
      <c r="S6" s="39">
        <v>23</v>
      </c>
      <c r="T6" s="39">
        <v>11</v>
      </c>
      <c r="U6" s="39"/>
      <c r="V6" s="39"/>
      <c r="W6" s="39"/>
    </row>
    <row r="7" spans="1:23" ht="18">
      <c r="A7" s="39"/>
      <c r="B7" s="137" t="s">
        <v>99</v>
      </c>
      <c r="C7" s="162" t="e">
        <f>LOOKUP(Celkovo_nedela_I_kola!C7,Celkovo_nedela_I_kola!C7)</f>
        <v>#N/A</v>
      </c>
      <c r="D7" s="150"/>
      <c r="E7" s="148"/>
      <c r="F7" s="151"/>
      <c r="G7" s="147"/>
      <c r="H7" s="148"/>
      <c r="I7" s="151"/>
      <c r="J7" s="147"/>
      <c r="K7" s="148"/>
      <c r="L7" s="149"/>
      <c r="M7" s="169">
        <f t="shared" si="0"/>
        <v>0</v>
      </c>
      <c r="N7" s="172">
        <f aca="true" t="shared" si="1" ref="N7:N16">SUM(E7,H7,K7)</f>
        <v>0</v>
      </c>
      <c r="O7" s="131">
        <f>SUM(F7,I7,L7)</f>
        <v>0</v>
      </c>
      <c r="P7" s="152">
        <v>1</v>
      </c>
      <c r="Q7" s="39">
        <v>23</v>
      </c>
      <c r="R7" s="39"/>
      <c r="S7" s="39">
        <v>23</v>
      </c>
      <c r="T7" s="39">
        <v>5</v>
      </c>
      <c r="U7" s="39"/>
      <c r="V7" s="39"/>
      <c r="W7" s="39"/>
    </row>
    <row r="8" spans="1:23" ht="18">
      <c r="A8" s="39"/>
      <c r="B8" s="137" t="s">
        <v>100</v>
      </c>
      <c r="C8" s="162" t="e">
        <f>LOOKUP(Celkovo_nedela_I_kola!C8,Celkovo_nedela_I_kola!C8)</f>
        <v>#N/A</v>
      </c>
      <c r="D8" s="150"/>
      <c r="E8" s="148"/>
      <c r="F8" s="151"/>
      <c r="G8" s="147"/>
      <c r="H8" s="148"/>
      <c r="I8" s="151"/>
      <c r="J8" s="147"/>
      <c r="K8" s="148"/>
      <c r="L8" s="149"/>
      <c r="M8" s="169">
        <f t="shared" si="0"/>
        <v>0</v>
      </c>
      <c r="N8" s="172">
        <f t="shared" si="1"/>
        <v>0</v>
      </c>
      <c r="O8" s="131">
        <f aca="true" t="shared" si="2" ref="O8:O16">SUM(F8,I8,L8)</f>
        <v>0</v>
      </c>
      <c r="P8" s="152">
        <v>1</v>
      </c>
      <c r="Q8" s="39">
        <v>26</v>
      </c>
      <c r="R8" s="39"/>
      <c r="S8" s="39">
        <v>23</v>
      </c>
      <c r="T8" s="39">
        <v>27</v>
      </c>
      <c r="U8" s="39"/>
      <c r="V8" s="39"/>
      <c r="W8" s="39"/>
    </row>
    <row r="9" spans="1:23" ht="18">
      <c r="A9" s="39"/>
      <c r="B9" s="137" t="s">
        <v>101</v>
      </c>
      <c r="C9" s="162" t="e">
        <f>LOOKUP(Celkovo_nedela_I_kola!C9,Celkovo_nedela_I_kola!C9)</f>
        <v>#N/A</v>
      </c>
      <c r="D9" s="150"/>
      <c r="E9" s="148"/>
      <c r="F9" s="151"/>
      <c r="G9" s="147"/>
      <c r="H9" s="148"/>
      <c r="I9" s="151"/>
      <c r="J9" s="147"/>
      <c r="K9" s="148"/>
      <c r="L9" s="149"/>
      <c r="M9" s="169">
        <f t="shared" si="0"/>
        <v>0</v>
      </c>
      <c r="N9" s="172">
        <f t="shared" si="1"/>
        <v>0</v>
      </c>
      <c r="O9" s="131">
        <f t="shared" si="2"/>
        <v>0</v>
      </c>
      <c r="P9" s="152">
        <v>1</v>
      </c>
      <c r="Q9" s="39">
        <v>24</v>
      </c>
      <c r="R9" s="39"/>
      <c r="S9" s="39">
        <v>12</v>
      </c>
      <c r="T9" s="39">
        <v>14</v>
      </c>
      <c r="U9" s="39"/>
      <c r="V9" s="39"/>
      <c r="W9" s="39"/>
    </row>
    <row r="10" spans="1:23" ht="18">
      <c r="A10" s="39"/>
      <c r="B10" s="137" t="s">
        <v>102</v>
      </c>
      <c r="C10" s="162" t="e">
        <f>LOOKUP(Celkovo_nedela_I_kola!C10,Celkovo_nedela_I_kola!C10)</f>
        <v>#N/A</v>
      </c>
      <c r="D10" s="150"/>
      <c r="E10" s="148"/>
      <c r="F10" s="151"/>
      <c r="G10" s="147"/>
      <c r="H10" s="148"/>
      <c r="I10" s="151"/>
      <c r="J10" s="147"/>
      <c r="K10" s="148"/>
      <c r="L10" s="149"/>
      <c r="M10" s="169">
        <f t="shared" si="0"/>
        <v>0</v>
      </c>
      <c r="N10" s="172">
        <f t="shared" si="1"/>
        <v>0</v>
      </c>
      <c r="O10" s="131">
        <f t="shared" si="2"/>
        <v>0</v>
      </c>
      <c r="P10" s="152">
        <v>1</v>
      </c>
      <c r="Q10" s="39">
        <v>27</v>
      </c>
      <c r="R10" s="39"/>
      <c r="S10" s="39">
        <v>47</v>
      </c>
      <c r="T10" s="39">
        <v>5</v>
      </c>
      <c r="U10" s="39"/>
      <c r="V10" s="39"/>
      <c r="W10" s="39"/>
    </row>
    <row r="11" spans="1:23" ht="18">
      <c r="A11" s="39"/>
      <c r="B11" s="137" t="s">
        <v>103</v>
      </c>
      <c r="C11" s="162" t="e">
        <f>LOOKUP(Celkovo_nedela_I_kola!C11,Celkovo_nedela_I_kola!C11)</f>
        <v>#N/A</v>
      </c>
      <c r="D11" s="150"/>
      <c r="E11" s="148"/>
      <c r="F11" s="151"/>
      <c r="G11" s="147"/>
      <c r="H11" s="148"/>
      <c r="I11" s="151"/>
      <c r="J11" s="147"/>
      <c r="K11" s="148"/>
      <c r="L11" s="149"/>
      <c r="M11" s="169">
        <f t="shared" si="0"/>
        <v>0</v>
      </c>
      <c r="N11" s="172">
        <f t="shared" si="1"/>
        <v>0</v>
      </c>
      <c r="O11" s="131">
        <f t="shared" si="2"/>
        <v>0</v>
      </c>
      <c r="P11" s="152">
        <v>1</v>
      </c>
      <c r="Q11" s="39">
        <v>7</v>
      </c>
      <c r="R11" s="39"/>
      <c r="S11" s="39">
        <v>18</v>
      </c>
      <c r="T11" s="39">
        <v>6</v>
      </c>
      <c r="U11" s="39"/>
      <c r="V11" s="39"/>
      <c r="W11" s="39"/>
    </row>
    <row r="12" spans="1:23" ht="18">
      <c r="A12" s="39"/>
      <c r="B12" s="137" t="s">
        <v>104</v>
      </c>
      <c r="C12" s="162" t="e">
        <f>LOOKUP(Celkovo_nedela_I_kola!C12,Celkovo_nedela_I_kola!C12)</f>
        <v>#N/A</v>
      </c>
      <c r="D12" s="150"/>
      <c r="E12" s="148"/>
      <c r="F12" s="151"/>
      <c r="G12" s="147"/>
      <c r="H12" s="148"/>
      <c r="I12" s="151"/>
      <c r="J12" s="147"/>
      <c r="K12" s="148"/>
      <c r="L12" s="149"/>
      <c r="M12" s="169">
        <f t="shared" si="0"/>
        <v>0</v>
      </c>
      <c r="N12" s="172">
        <f t="shared" si="1"/>
        <v>0</v>
      </c>
      <c r="O12" s="131">
        <f t="shared" si="2"/>
        <v>0</v>
      </c>
      <c r="P12" s="152">
        <v>1</v>
      </c>
      <c r="Q12" s="39">
        <v>11</v>
      </c>
      <c r="R12" s="39"/>
      <c r="S12" s="39">
        <v>23</v>
      </c>
      <c r="T12" s="39">
        <v>16</v>
      </c>
      <c r="U12" s="39"/>
      <c r="V12" s="39"/>
      <c r="W12" s="39"/>
    </row>
    <row r="13" spans="1:23" ht="18">
      <c r="A13" s="39"/>
      <c r="B13" s="137" t="s">
        <v>105</v>
      </c>
      <c r="C13" s="162" t="e">
        <f>LOOKUP(Celkovo_nedela_I_kola!C13,Celkovo_nedela_I_kola!C13)</f>
        <v>#N/A</v>
      </c>
      <c r="D13" s="150"/>
      <c r="E13" s="148"/>
      <c r="F13" s="151"/>
      <c r="G13" s="147"/>
      <c r="H13" s="148"/>
      <c r="I13" s="151"/>
      <c r="J13" s="147"/>
      <c r="K13" s="148"/>
      <c r="L13" s="149"/>
      <c r="M13" s="169">
        <f t="shared" si="0"/>
        <v>0</v>
      </c>
      <c r="N13" s="172">
        <f t="shared" si="1"/>
        <v>0</v>
      </c>
      <c r="O13" s="131">
        <f t="shared" si="2"/>
        <v>0</v>
      </c>
      <c r="P13" s="152">
        <v>1</v>
      </c>
      <c r="Q13" s="39">
        <v>32</v>
      </c>
      <c r="R13" s="39"/>
      <c r="S13" s="39">
        <v>30</v>
      </c>
      <c r="T13" s="39">
        <v>16</v>
      </c>
      <c r="U13" s="39"/>
      <c r="V13" s="39"/>
      <c r="W13" s="39"/>
    </row>
    <row r="14" spans="1:23" ht="18">
      <c r="A14" s="39"/>
      <c r="B14" s="137" t="s">
        <v>106</v>
      </c>
      <c r="C14" s="162" t="e">
        <f>LOOKUP(Celkovo_nedela_I_kola!C14,Celkovo_nedela_I_kola!C14)</f>
        <v>#N/A</v>
      </c>
      <c r="D14" s="150"/>
      <c r="E14" s="148"/>
      <c r="F14" s="151"/>
      <c r="G14" s="147"/>
      <c r="H14" s="148"/>
      <c r="I14" s="151"/>
      <c r="J14" s="147"/>
      <c r="K14" s="148"/>
      <c r="L14" s="149"/>
      <c r="M14" s="169">
        <f t="shared" si="0"/>
        <v>0</v>
      </c>
      <c r="N14" s="172">
        <f t="shared" si="1"/>
        <v>0</v>
      </c>
      <c r="O14" s="131">
        <f t="shared" si="2"/>
        <v>0</v>
      </c>
      <c r="P14" s="152">
        <v>1</v>
      </c>
      <c r="Q14" s="39">
        <v>18</v>
      </c>
      <c r="R14" s="39"/>
      <c r="S14" s="39">
        <v>19</v>
      </c>
      <c r="T14" s="39">
        <v>28</v>
      </c>
      <c r="U14" s="39"/>
      <c r="V14" s="39"/>
      <c r="W14" s="39"/>
    </row>
    <row r="15" spans="1:23" ht="18">
      <c r="A15" s="39"/>
      <c r="B15" s="137" t="s">
        <v>107</v>
      </c>
      <c r="C15" s="162" t="e">
        <f>LOOKUP(Celkovo_nedela_I_kola!C15,Celkovo_nedela_I_kola!C15)</f>
        <v>#N/A</v>
      </c>
      <c r="D15" s="150"/>
      <c r="E15" s="148"/>
      <c r="F15" s="151"/>
      <c r="G15" s="147"/>
      <c r="H15" s="148"/>
      <c r="I15" s="151"/>
      <c r="J15" s="147"/>
      <c r="K15" s="148"/>
      <c r="L15" s="149"/>
      <c r="M15" s="169">
        <f t="shared" si="0"/>
        <v>0</v>
      </c>
      <c r="N15" s="172">
        <f t="shared" si="1"/>
        <v>0</v>
      </c>
      <c r="O15" s="131">
        <f t="shared" si="2"/>
        <v>0</v>
      </c>
      <c r="P15" s="152">
        <v>1</v>
      </c>
      <c r="Q15" s="39">
        <v>39</v>
      </c>
      <c r="R15" s="39"/>
      <c r="S15" s="39">
        <v>18</v>
      </c>
      <c r="T15" s="39">
        <v>19</v>
      </c>
      <c r="U15" s="39"/>
      <c r="V15" s="39"/>
      <c r="W15" s="39"/>
    </row>
    <row r="16" spans="1:23" ht="18.75" thickBot="1">
      <c r="A16" s="39"/>
      <c r="B16" s="138" t="s">
        <v>108</v>
      </c>
      <c r="C16" s="162" t="e">
        <f>LOOKUP(Celkovo_nedela_I_kola!C16,Celkovo_nedela_I_kola!C16)</f>
        <v>#N/A</v>
      </c>
      <c r="D16" s="156"/>
      <c r="E16" s="154"/>
      <c r="F16" s="157"/>
      <c r="G16" s="153"/>
      <c r="H16" s="154"/>
      <c r="I16" s="157"/>
      <c r="J16" s="153"/>
      <c r="K16" s="154"/>
      <c r="L16" s="155"/>
      <c r="M16" s="170">
        <f t="shared" si="0"/>
        <v>0</v>
      </c>
      <c r="N16" s="172">
        <f t="shared" si="1"/>
        <v>0</v>
      </c>
      <c r="O16" s="131">
        <f t="shared" si="2"/>
        <v>0</v>
      </c>
      <c r="P16" s="158">
        <v>1</v>
      </c>
      <c r="Q16" s="39">
        <v>12</v>
      </c>
      <c r="R16" s="39"/>
      <c r="S16" s="39">
        <v>28</v>
      </c>
      <c r="T16" s="39">
        <v>17</v>
      </c>
      <c r="U16" s="39"/>
      <c r="V16" s="39"/>
      <c r="W16" s="39"/>
    </row>
    <row r="17" spans="1:23" ht="12.75">
      <c r="A17" s="39"/>
      <c r="B17" s="159"/>
      <c r="C17" s="160"/>
      <c r="D17" s="161">
        <f>SUM(D5:D16)</f>
        <v>0</v>
      </c>
      <c r="E17" s="161">
        <f aca="true" t="shared" si="3" ref="E17:M17">SUM(E5:E16)</f>
        <v>0</v>
      </c>
      <c r="F17" s="161">
        <f t="shared" si="3"/>
        <v>0</v>
      </c>
      <c r="G17" s="161">
        <f t="shared" si="3"/>
        <v>0</v>
      </c>
      <c r="H17" s="161">
        <f t="shared" si="3"/>
        <v>0</v>
      </c>
      <c r="I17" s="161">
        <f t="shared" si="3"/>
        <v>0</v>
      </c>
      <c r="J17" s="161">
        <f t="shared" si="3"/>
        <v>0</v>
      </c>
      <c r="K17" s="161">
        <f t="shared" si="3"/>
        <v>0</v>
      </c>
      <c r="L17" s="161">
        <f t="shared" si="3"/>
        <v>0</v>
      </c>
      <c r="M17" s="161">
        <f t="shared" si="3"/>
        <v>0</v>
      </c>
      <c r="N17" s="160"/>
      <c r="O17" s="160"/>
      <c r="P17" s="160"/>
      <c r="Q17" s="39"/>
      <c r="R17" s="39"/>
      <c r="S17" s="39"/>
      <c r="T17" s="39"/>
      <c r="U17" s="39"/>
      <c r="V17" s="39"/>
      <c r="W17" s="39"/>
    </row>
    <row r="18" spans="1:23" ht="12.75">
      <c r="A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2.75">
      <c r="A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0.13671875" style="0" customWidth="1"/>
    <col min="2" max="3" width="6.57421875" style="0" customWidth="1"/>
    <col min="4" max="4" width="32.28125" style="0" customWidth="1"/>
    <col min="5" max="5" width="17.421875" style="0" customWidth="1"/>
    <col min="6" max="6" width="16.140625" style="0" customWidth="1"/>
    <col min="7" max="7" width="11.421875" style="0" customWidth="1"/>
    <col min="8" max="8" width="11.57421875" style="0" customWidth="1"/>
    <col min="9" max="9" width="11.57421875" style="0" hidden="1" customWidth="1"/>
    <col min="10" max="10" width="11.57421875" style="0" customWidth="1"/>
    <col min="11" max="12" width="11.421875" style="0" customWidth="1"/>
    <col min="13" max="13" width="11.421875" style="0" hidden="1" customWidth="1"/>
    <col min="14" max="15" width="11.421875" style="0" customWidth="1"/>
    <col min="16" max="16" width="12.28125" style="0" customWidth="1"/>
    <col min="17" max="18" width="11.421875" style="0" customWidth="1"/>
    <col min="19" max="19" width="12.140625" style="0" customWidth="1"/>
    <col min="20" max="20" width="17.00390625" style="0" customWidth="1"/>
  </cols>
  <sheetData>
    <row r="1" ht="13.5" thickBot="1"/>
    <row r="2" spans="2:20" ht="60.75" customHeight="1" thickBot="1"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2:20" ht="30" customHeight="1" thickBot="1">
      <c r="B3" s="42" t="s">
        <v>1</v>
      </c>
      <c r="C3" s="42"/>
      <c r="D3" s="1" t="s">
        <v>2</v>
      </c>
      <c r="E3" s="1" t="s">
        <v>3</v>
      </c>
      <c r="F3" s="2" t="s">
        <v>4</v>
      </c>
      <c r="G3" s="3" t="s">
        <v>5</v>
      </c>
      <c r="H3" s="4" t="s">
        <v>6</v>
      </c>
      <c r="I3" s="43"/>
      <c r="J3" s="5" t="s">
        <v>7</v>
      </c>
      <c r="K3" s="3" t="s">
        <v>8</v>
      </c>
      <c r="L3" s="4" t="s">
        <v>9</v>
      </c>
      <c r="M3" s="43"/>
      <c r="N3" s="5" t="s">
        <v>10</v>
      </c>
      <c r="O3" s="6" t="s">
        <v>11</v>
      </c>
      <c r="P3" s="7" t="s">
        <v>12</v>
      </c>
      <c r="Q3" s="8" t="s">
        <v>13</v>
      </c>
      <c r="R3" s="46"/>
      <c r="S3" s="9" t="s">
        <v>14</v>
      </c>
      <c r="T3" s="5" t="s">
        <v>15</v>
      </c>
    </row>
    <row r="4" spans="2:20" ht="24.75" customHeight="1" thickBot="1">
      <c r="B4" s="10" t="s">
        <v>74</v>
      </c>
      <c r="C4" s="11" t="s">
        <v>51</v>
      </c>
      <c r="D4" s="11" t="s">
        <v>75</v>
      </c>
      <c r="E4" s="11" t="s">
        <v>46</v>
      </c>
      <c r="F4" s="12" t="s">
        <v>19</v>
      </c>
      <c r="G4" s="13">
        <v>14.5</v>
      </c>
      <c r="H4" s="11">
        <v>9</v>
      </c>
      <c r="I4" s="44">
        <f>COUNTIF(G$4:G$15,"&lt;"&amp;G4)*ROWS(G$4:G$15)+COUNTIF(H$4:H$15,"&lt;"&amp;H4)</f>
        <v>66</v>
      </c>
      <c r="J4" s="14">
        <f>IF(COUNTIF(I$4:I$15,I4)&gt;1,RANK(I4,I$4:I$15,0)+(COUNT(I$4:I$15)+1-RANK(I4,I$4:I$15,0)-RANK(I4,I$4:I$15,1))/2,RANK(I4,I$4:I$15,0)+(COUNT(I$4:I$15)+1-RANK(I4,I$4:I$15,0)-RANK(I4,I$4:I$15,1)))</f>
        <v>6</v>
      </c>
      <c r="K4" s="13">
        <v>25.1</v>
      </c>
      <c r="L4" s="11">
        <v>23</v>
      </c>
      <c r="M4" s="44">
        <f>COUNTIF(K$4:K$15,"&lt;"&amp;K4)*ROWS(K$4:K$15)+COUNTIF(L$4:L$15,"&lt;"&amp;L4)</f>
        <v>143</v>
      </c>
      <c r="N4" s="14">
        <f>IF(COUNTIF(M$4:M$15,M4)&gt;1,RANK(M4,M$4:M$15,0)+(COUNT(M$4:M$15)+1-RANK(M4,M$4:M$15,0)-RANK(M4,M$4:M$15,1))/2,RANK(M4,M$4:M$15,0)+(COUNT(M$4:M$15)+1-RANK(M4,M$4:M$15,0)-RANK(M4,M$4:M$15,1)))</f>
        <v>1</v>
      </c>
      <c r="O4" s="15">
        <f>SUM(J4,N4)</f>
        <v>7</v>
      </c>
      <c r="P4" s="23">
        <f>SUM(K4,G4)</f>
        <v>39.6</v>
      </c>
      <c r="Q4" s="24">
        <f>SUM(L4,H4)</f>
        <v>32</v>
      </c>
      <c r="R4" s="47">
        <f>(COUNTIF(O$4:O$15,"&gt;"&amp;O4)*ROWS(O$4:O$14)+COUNTIF(P$4:P$15,"&lt;"&amp;P4))*ROWS(O$4:O$15)+COUNTIF(Q$4:Q$15,"&lt;"&amp;Q4)</f>
        <v>1319</v>
      </c>
      <c r="S4" s="16">
        <f>IF(COUNTIF(R$4:R$15,R4)&gt;1,RANK(R4,R$4:R$15,0)+(COUNT(R$4:R$15)+1-RANK(R4,R$4:R$15,0)-RANK(R4,R$4:R$15,1))/2,RANK(R4,R$4:R$15,0)+(COUNT(R$4:R$15)+1-RANK(R4,R$4:R$15,0)-RANK(R4,R$4:R$15,1)))</f>
        <v>3</v>
      </c>
      <c r="T4" s="17">
        <v>25</v>
      </c>
    </row>
    <row r="5" spans="2:20" ht="24.75" customHeight="1" thickBot="1">
      <c r="B5" s="18" t="s">
        <v>57</v>
      </c>
      <c r="C5" s="19" t="s">
        <v>52</v>
      </c>
      <c r="D5" s="19" t="s">
        <v>76</v>
      </c>
      <c r="E5" s="19" t="s">
        <v>40</v>
      </c>
      <c r="F5" s="20" t="s">
        <v>22</v>
      </c>
      <c r="G5" s="21">
        <v>23</v>
      </c>
      <c r="H5" s="22">
        <v>15</v>
      </c>
      <c r="I5" s="44">
        <f aca="true" t="shared" si="0" ref="I5:I15">COUNTIF(G$4:G$15,"&lt;"&amp;G5)*ROWS(G$4:G$15)+COUNTIF(H$4:H$15,"&lt;"&amp;H5)</f>
        <v>104</v>
      </c>
      <c r="J5" s="14">
        <f aca="true" t="shared" si="1" ref="J5:J15">IF(COUNTIF(I$4:I$15,I5)&gt;1,RANK(I5,I$4:I$15,0)+(COUNT(I$4:I$15)+1-RANK(I5,I$4:I$15,0)-RANK(I5,I$4:I$15,1))/2,RANK(I5,I$4:I$15,0)+(COUNT(I$4:I$15)+1-RANK(I5,I$4:I$15,0)-RANK(I5,I$4:I$15,1)))</f>
        <v>4</v>
      </c>
      <c r="K5" s="21">
        <v>17</v>
      </c>
      <c r="L5" s="22">
        <v>7</v>
      </c>
      <c r="M5" s="44">
        <f aca="true" t="shared" si="2" ref="M5:M15">COUNTIF(K$4:K$15,"&lt;"&amp;K5)*ROWS(K$4:K$15)+COUNTIF(L$4:L$15,"&lt;"&amp;L5)</f>
        <v>114</v>
      </c>
      <c r="N5" s="14">
        <f aca="true" t="shared" si="3" ref="N5:N15">IF(COUNTIF(M$4:M$15,M5)&gt;1,RANK(M5,M$4:M$15,0)+(COUNT(M$4:M$15)+1-RANK(M5,M$4:M$15,0)-RANK(M5,M$4:M$15,1))/2,RANK(M5,M$4:M$15,0)+(COUNT(M$4:M$15)+1-RANK(M5,M$4:M$15,0)-RANK(M5,M$4:M$15,1)))</f>
        <v>3</v>
      </c>
      <c r="O5" s="15">
        <f aca="true" t="shared" si="4" ref="O5:O15">SUM(J5,N5)</f>
        <v>7</v>
      </c>
      <c r="P5" s="23">
        <f>SUM(K5,G5)</f>
        <v>40</v>
      </c>
      <c r="Q5" s="24">
        <f>SUM(L5,H5)</f>
        <v>22</v>
      </c>
      <c r="R5" s="47">
        <f aca="true" t="shared" si="5" ref="R5:R15">(COUNTIF(O$4:O$15,"&gt;"&amp;O5)*ROWS(O$4:O$14)+COUNTIF(P$4:P$15,"&lt;"&amp;P5))*ROWS(O$4:O$15)+COUNTIF(Q$4:Q$15,"&lt;"&amp;Q5)</f>
        <v>1327</v>
      </c>
      <c r="S5" s="16">
        <f aca="true" t="shared" si="6" ref="S5:S15">IF(COUNTIF(R$4:R$15,R5)&gt;1,RANK(R5,R$4:R$15,0)+(COUNT(R$4:R$15)+1-RANK(R5,R$4:R$15,0)-RANK(R5,R$4:R$15,1))/2,RANK(R5,R$4:R$15,0)+(COUNT(R$4:R$15)+1-RANK(R5,R$4:R$15,0)-RANK(R5,R$4:R$15,1)))</f>
        <v>2</v>
      </c>
      <c r="T5" s="25">
        <v>30</v>
      </c>
    </row>
    <row r="6" spans="2:20" ht="24.75" customHeight="1" thickBot="1">
      <c r="B6" s="18" t="s">
        <v>58</v>
      </c>
      <c r="C6" s="19" t="s">
        <v>53</v>
      </c>
      <c r="D6" s="19" t="s">
        <v>77</v>
      </c>
      <c r="E6" s="19" t="s">
        <v>42</v>
      </c>
      <c r="F6" s="20" t="s">
        <v>26</v>
      </c>
      <c r="G6" s="21">
        <v>15.5</v>
      </c>
      <c r="H6" s="22">
        <v>7</v>
      </c>
      <c r="I6" s="44">
        <f t="shared" si="0"/>
        <v>86</v>
      </c>
      <c r="J6" s="14">
        <f t="shared" si="1"/>
        <v>5</v>
      </c>
      <c r="K6" s="21">
        <v>7.5</v>
      </c>
      <c r="L6" s="22">
        <v>5</v>
      </c>
      <c r="M6" s="44">
        <f t="shared" si="2"/>
        <v>51</v>
      </c>
      <c r="N6" s="14">
        <f t="shared" si="3"/>
        <v>8</v>
      </c>
      <c r="O6" s="15">
        <f t="shared" si="4"/>
        <v>13</v>
      </c>
      <c r="P6" s="23">
        <f>SUM(K6,G6)</f>
        <v>23</v>
      </c>
      <c r="Q6" s="24">
        <f>SUM(L6,H6)</f>
        <v>12</v>
      </c>
      <c r="R6" s="47">
        <f t="shared" si="5"/>
        <v>721</v>
      </c>
      <c r="S6" s="16">
        <f t="shared" si="6"/>
        <v>7</v>
      </c>
      <c r="T6" s="25">
        <v>5</v>
      </c>
    </row>
    <row r="7" spans="2:20" ht="24.75" customHeight="1" thickBot="1">
      <c r="B7" s="18" t="s">
        <v>59</v>
      </c>
      <c r="C7" s="19" t="s">
        <v>54</v>
      </c>
      <c r="D7" s="19" t="s">
        <v>78</v>
      </c>
      <c r="E7" s="19" t="s">
        <v>38</v>
      </c>
      <c r="F7" s="20" t="s">
        <v>30</v>
      </c>
      <c r="G7" s="21">
        <v>25</v>
      </c>
      <c r="H7" s="22">
        <v>17</v>
      </c>
      <c r="I7" s="44">
        <f t="shared" si="0"/>
        <v>117</v>
      </c>
      <c r="J7" s="14">
        <f t="shared" si="1"/>
        <v>3</v>
      </c>
      <c r="K7" s="21">
        <v>7.5</v>
      </c>
      <c r="L7" s="22">
        <v>6</v>
      </c>
      <c r="M7" s="44">
        <f t="shared" si="2"/>
        <v>53</v>
      </c>
      <c r="N7" s="14">
        <f t="shared" si="3"/>
        <v>7</v>
      </c>
      <c r="O7" s="15">
        <f t="shared" si="4"/>
        <v>10</v>
      </c>
      <c r="P7" s="23">
        <f>SUM(K7,G7)</f>
        <v>32.5</v>
      </c>
      <c r="Q7" s="24">
        <f>SUM(L7,H7)</f>
        <v>23</v>
      </c>
      <c r="R7" s="47">
        <f t="shared" si="5"/>
        <v>1028</v>
      </c>
      <c r="S7" s="16">
        <f t="shared" si="6"/>
        <v>5</v>
      </c>
      <c r="T7" s="25">
        <v>15</v>
      </c>
    </row>
    <row r="8" spans="2:20" ht="24.75" customHeight="1" thickBot="1">
      <c r="B8" s="18" t="s">
        <v>60</v>
      </c>
      <c r="C8" s="19" t="s">
        <v>55</v>
      </c>
      <c r="D8" s="19" t="s">
        <v>79</v>
      </c>
      <c r="E8" s="19" t="s">
        <v>33</v>
      </c>
      <c r="F8" s="20" t="s">
        <v>34</v>
      </c>
      <c r="G8" s="21">
        <v>27.1</v>
      </c>
      <c r="H8" s="22">
        <v>22</v>
      </c>
      <c r="I8" s="44">
        <f t="shared" si="0"/>
        <v>130</v>
      </c>
      <c r="J8" s="14">
        <f t="shared" si="1"/>
        <v>2</v>
      </c>
      <c r="K8" s="21">
        <v>1.5</v>
      </c>
      <c r="L8" s="22">
        <v>1</v>
      </c>
      <c r="M8" s="44">
        <f t="shared" si="2"/>
        <v>13</v>
      </c>
      <c r="N8" s="14">
        <f t="shared" si="3"/>
        <v>11</v>
      </c>
      <c r="O8" s="15">
        <f t="shared" si="4"/>
        <v>13</v>
      </c>
      <c r="P8" s="23">
        <f>SUM(K8,G8)</f>
        <v>28.6</v>
      </c>
      <c r="Q8" s="24">
        <f>SUM(L8,H8)</f>
        <v>23</v>
      </c>
      <c r="R8" s="47">
        <f t="shared" si="5"/>
        <v>740</v>
      </c>
      <c r="S8" s="16">
        <f t="shared" si="6"/>
        <v>6</v>
      </c>
      <c r="T8" s="25">
        <v>10</v>
      </c>
    </row>
    <row r="9" spans="2:20" ht="24.75" customHeight="1" thickBot="1">
      <c r="B9" s="18" t="s">
        <v>49</v>
      </c>
      <c r="C9" s="19" t="s">
        <v>74</v>
      </c>
      <c r="D9" s="26" t="s">
        <v>80</v>
      </c>
      <c r="E9" s="19" t="s">
        <v>29</v>
      </c>
      <c r="F9" s="20" t="s">
        <v>37</v>
      </c>
      <c r="G9" s="21">
        <v>27.5</v>
      </c>
      <c r="H9" s="22">
        <v>22</v>
      </c>
      <c r="I9" s="44">
        <f t="shared" si="0"/>
        <v>142</v>
      </c>
      <c r="J9" s="14">
        <f t="shared" si="1"/>
        <v>1</v>
      </c>
      <c r="K9" s="21">
        <v>12</v>
      </c>
      <c r="L9" s="22">
        <v>8</v>
      </c>
      <c r="M9" s="44">
        <f t="shared" si="2"/>
        <v>93</v>
      </c>
      <c r="N9" s="14">
        <f t="shared" si="3"/>
        <v>5</v>
      </c>
      <c r="O9" s="15">
        <f t="shared" si="4"/>
        <v>6</v>
      </c>
      <c r="P9" s="23">
        <f>SUM(K9,G9)</f>
        <v>39.5</v>
      </c>
      <c r="Q9" s="24">
        <f>SUM(L9,H9)</f>
        <v>30</v>
      </c>
      <c r="R9" s="47">
        <f t="shared" si="5"/>
        <v>1570</v>
      </c>
      <c r="S9" s="16">
        <f t="shared" si="6"/>
        <v>1</v>
      </c>
      <c r="T9" s="25">
        <v>35</v>
      </c>
    </row>
    <row r="10" spans="2:20" ht="24.75" customHeight="1" thickBot="1">
      <c r="B10" s="18" t="s">
        <v>51</v>
      </c>
      <c r="C10" s="19" t="s">
        <v>57</v>
      </c>
      <c r="D10" s="19" t="s">
        <v>81</v>
      </c>
      <c r="E10" s="19" t="s">
        <v>33</v>
      </c>
      <c r="F10" s="20" t="s">
        <v>39</v>
      </c>
      <c r="G10" s="21">
        <v>13</v>
      </c>
      <c r="H10" s="22">
        <v>8</v>
      </c>
      <c r="I10" s="44">
        <f t="shared" si="0"/>
        <v>40</v>
      </c>
      <c r="J10" s="14">
        <f t="shared" si="1"/>
        <v>9</v>
      </c>
      <c r="K10" s="21">
        <v>7</v>
      </c>
      <c r="L10" s="22">
        <v>5</v>
      </c>
      <c r="M10" s="44">
        <f t="shared" si="2"/>
        <v>39</v>
      </c>
      <c r="N10" s="14">
        <f t="shared" si="3"/>
        <v>9</v>
      </c>
      <c r="O10" s="15">
        <f t="shared" si="4"/>
        <v>18</v>
      </c>
      <c r="P10" s="23">
        <f>SUM(K10,G10)</f>
        <v>20</v>
      </c>
      <c r="Q10" s="24">
        <f>SUM(L10,H10)</f>
        <v>13</v>
      </c>
      <c r="R10" s="47">
        <f t="shared" si="5"/>
        <v>158</v>
      </c>
      <c r="S10" s="16">
        <f t="shared" si="6"/>
        <v>10</v>
      </c>
      <c r="T10" s="25">
        <v>0</v>
      </c>
    </row>
    <row r="11" spans="2:20" ht="24.75" customHeight="1" thickBot="1">
      <c r="B11" s="18" t="s">
        <v>52</v>
      </c>
      <c r="C11" s="19" t="s">
        <v>58</v>
      </c>
      <c r="D11" s="19" t="s">
        <v>82</v>
      </c>
      <c r="E11" s="19" t="s">
        <v>25</v>
      </c>
      <c r="F11" s="20" t="s">
        <v>41</v>
      </c>
      <c r="G11" s="21">
        <v>13.5</v>
      </c>
      <c r="H11" s="22">
        <v>9</v>
      </c>
      <c r="I11" s="44">
        <f t="shared" si="0"/>
        <v>54</v>
      </c>
      <c r="J11" s="14">
        <f t="shared" si="1"/>
        <v>8</v>
      </c>
      <c r="K11" s="21">
        <v>4.5</v>
      </c>
      <c r="L11" s="22">
        <v>4</v>
      </c>
      <c r="M11" s="44">
        <f t="shared" si="2"/>
        <v>26</v>
      </c>
      <c r="N11" s="14">
        <f t="shared" si="3"/>
        <v>10</v>
      </c>
      <c r="O11" s="15">
        <f t="shared" si="4"/>
        <v>18</v>
      </c>
      <c r="P11" s="23">
        <f>SUM(K11,G11)</f>
        <v>18</v>
      </c>
      <c r="Q11" s="24">
        <f>SUM(L11,H11)</f>
        <v>13</v>
      </c>
      <c r="R11" s="47">
        <f t="shared" si="5"/>
        <v>146</v>
      </c>
      <c r="S11" s="16">
        <f t="shared" si="6"/>
        <v>11</v>
      </c>
      <c r="T11" s="25">
        <v>0</v>
      </c>
    </row>
    <row r="12" spans="2:20" ht="24.75" customHeight="1" thickBot="1">
      <c r="B12" s="18" t="s">
        <v>53</v>
      </c>
      <c r="C12" s="19" t="s">
        <v>59</v>
      </c>
      <c r="D12" s="19" t="s">
        <v>83</v>
      </c>
      <c r="E12" s="19" t="s">
        <v>18</v>
      </c>
      <c r="F12" s="20" t="s">
        <v>43</v>
      </c>
      <c r="G12" s="21">
        <v>14.5</v>
      </c>
      <c r="H12" s="22">
        <v>8</v>
      </c>
      <c r="I12" s="44">
        <f t="shared" si="0"/>
        <v>64</v>
      </c>
      <c r="J12" s="14">
        <f t="shared" si="1"/>
        <v>7</v>
      </c>
      <c r="K12" s="21">
        <v>17.5</v>
      </c>
      <c r="L12" s="22">
        <v>7</v>
      </c>
      <c r="M12" s="44">
        <f t="shared" si="2"/>
        <v>126</v>
      </c>
      <c r="N12" s="14">
        <f t="shared" si="3"/>
        <v>2</v>
      </c>
      <c r="O12" s="15">
        <f t="shared" si="4"/>
        <v>9</v>
      </c>
      <c r="P12" s="23">
        <f>SUM(K12,G12)</f>
        <v>32</v>
      </c>
      <c r="Q12" s="24">
        <f>SUM(L12,H12)</f>
        <v>15</v>
      </c>
      <c r="R12" s="47">
        <f t="shared" si="5"/>
        <v>1145</v>
      </c>
      <c r="S12" s="16">
        <f t="shared" si="6"/>
        <v>4</v>
      </c>
      <c r="T12" s="25">
        <v>20</v>
      </c>
    </row>
    <row r="13" spans="2:20" ht="24.75" customHeight="1" thickBot="1">
      <c r="B13" s="18" t="s">
        <v>54</v>
      </c>
      <c r="C13" s="19" t="s">
        <v>60</v>
      </c>
      <c r="D13" s="19" t="s">
        <v>84</v>
      </c>
      <c r="E13" s="19" t="s">
        <v>44</v>
      </c>
      <c r="F13" s="20" t="s">
        <v>45</v>
      </c>
      <c r="G13" s="21">
        <v>11.5</v>
      </c>
      <c r="H13" s="22">
        <v>7</v>
      </c>
      <c r="I13" s="44">
        <f t="shared" si="0"/>
        <v>26</v>
      </c>
      <c r="J13" s="14">
        <f t="shared" si="1"/>
        <v>10</v>
      </c>
      <c r="K13" s="21">
        <v>9.5</v>
      </c>
      <c r="L13" s="22">
        <v>7</v>
      </c>
      <c r="M13" s="44">
        <f t="shared" si="2"/>
        <v>78</v>
      </c>
      <c r="N13" s="14">
        <f t="shared" si="3"/>
        <v>6</v>
      </c>
      <c r="O13" s="15">
        <f t="shared" si="4"/>
        <v>16</v>
      </c>
      <c r="P13" s="23">
        <f>SUM(K13,G13)</f>
        <v>21</v>
      </c>
      <c r="Q13" s="24">
        <f>SUM(L13,H13)</f>
        <v>14</v>
      </c>
      <c r="R13" s="47">
        <f t="shared" si="5"/>
        <v>448</v>
      </c>
      <c r="S13" s="16">
        <f t="shared" si="6"/>
        <v>9</v>
      </c>
      <c r="T13" s="25">
        <v>0</v>
      </c>
    </row>
    <row r="14" spans="2:20" ht="24.75" customHeight="1" thickBot="1">
      <c r="B14" s="18" t="s">
        <v>55</v>
      </c>
      <c r="C14" s="19" t="s">
        <v>49</v>
      </c>
      <c r="D14" s="27" t="s">
        <v>85</v>
      </c>
      <c r="E14" s="19" t="s">
        <v>36</v>
      </c>
      <c r="F14" s="20" t="s">
        <v>47</v>
      </c>
      <c r="G14" s="21">
        <v>8</v>
      </c>
      <c r="H14" s="22">
        <v>6</v>
      </c>
      <c r="I14" s="44">
        <f t="shared" si="0"/>
        <v>13</v>
      </c>
      <c r="J14" s="14">
        <f t="shared" si="1"/>
        <v>11</v>
      </c>
      <c r="K14" s="21">
        <v>12</v>
      </c>
      <c r="L14" s="22">
        <v>10</v>
      </c>
      <c r="M14" s="44">
        <f t="shared" si="2"/>
        <v>94</v>
      </c>
      <c r="N14" s="14">
        <f t="shared" si="3"/>
        <v>4</v>
      </c>
      <c r="O14" s="15">
        <f t="shared" si="4"/>
        <v>15</v>
      </c>
      <c r="P14" s="23">
        <f>SUM(K14,G14)</f>
        <v>20</v>
      </c>
      <c r="Q14" s="24">
        <f>SUM(L14,H14)</f>
        <v>16</v>
      </c>
      <c r="R14" s="47">
        <f t="shared" si="5"/>
        <v>558</v>
      </c>
      <c r="S14" s="16">
        <f t="shared" si="6"/>
        <v>8</v>
      </c>
      <c r="T14" s="25">
        <v>0</v>
      </c>
    </row>
    <row r="15" spans="2:20" ht="24.75" customHeight="1" thickBot="1">
      <c r="B15" s="28" t="s">
        <v>48</v>
      </c>
      <c r="C15" s="29" t="s">
        <v>49</v>
      </c>
      <c r="D15" s="29"/>
      <c r="E15" s="29"/>
      <c r="F15" s="30" t="s">
        <v>50</v>
      </c>
      <c r="G15" s="31">
        <v>0</v>
      </c>
      <c r="H15" s="32">
        <v>0</v>
      </c>
      <c r="I15" s="44">
        <f t="shared" si="0"/>
        <v>0</v>
      </c>
      <c r="J15" s="14">
        <f t="shared" si="1"/>
        <v>12</v>
      </c>
      <c r="K15" s="31">
        <v>0</v>
      </c>
      <c r="L15" s="32">
        <v>0</v>
      </c>
      <c r="M15" s="44">
        <f t="shared" si="2"/>
        <v>0</v>
      </c>
      <c r="N15" s="14">
        <f t="shared" si="3"/>
        <v>12</v>
      </c>
      <c r="O15" s="15">
        <f t="shared" si="4"/>
        <v>24</v>
      </c>
      <c r="P15" s="33">
        <f>SUM(K15,G15)</f>
        <v>0</v>
      </c>
      <c r="Q15" s="34">
        <f>SUM(L15,H15)</f>
        <v>0</v>
      </c>
      <c r="R15" s="47">
        <f t="shared" si="5"/>
        <v>0</v>
      </c>
      <c r="S15" s="16">
        <f t="shared" si="6"/>
        <v>12</v>
      </c>
      <c r="T15" s="35">
        <v>0</v>
      </c>
    </row>
    <row r="16" spans="7:20" ht="12.75">
      <c r="G16" s="36"/>
      <c r="H16" s="36"/>
      <c r="I16" s="36"/>
      <c r="J16" s="36">
        <f>SUM(J4:J15)</f>
        <v>78</v>
      </c>
      <c r="K16" s="36"/>
      <c r="L16" s="36"/>
      <c r="M16" s="36"/>
      <c r="N16" s="36">
        <f>SUM(N4:N15)</f>
        <v>78</v>
      </c>
      <c r="O16" s="36">
        <f>SUM(O4:O15)</f>
        <v>156</v>
      </c>
      <c r="T16" s="37">
        <f>SUM(T4:T15)</f>
        <v>140</v>
      </c>
    </row>
  </sheetData>
  <sheetProtection selectLockedCells="1" selectUnlockedCells="1"/>
  <mergeCells count="2">
    <mergeCell ref="B2:T2"/>
    <mergeCell ref="B3:C3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48" t="s">
        <v>119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39" thickBot="1">
      <c r="B3" s="49" t="s">
        <v>1</v>
      </c>
      <c r="C3" s="49"/>
      <c r="D3" s="50" t="s">
        <v>2</v>
      </c>
      <c r="E3" s="50" t="s">
        <v>3</v>
      </c>
      <c r="F3" s="51" t="s">
        <v>4</v>
      </c>
      <c r="G3" s="52" t="s">
        <v>5</v>
      </c>
      <c r="H3" s="53" t="s">
        <v>6</v>
      </c>
      <c r="I3" s="54"/>
      <c r="J3" s="55" t="s">
        <v>7</v>
      </c>
      <c r="K3" s="52" t="s">
        <v>8</v>
      </c>
      <c r="L3" s="53" t="s">
        <v>9</v>
      </c>
      <c r="M3" s="54"/>
      <c r="N3" s="54" t="s">
        <v>10</v>
      </c>
      <c r="O3" s="67" t="s">
        <v>11</v>
      </c>
      <c r="P3" s="68" t="s">
        <v>12</v>
      </c>
      <c r="Q3" s="69" t="s">
        <v>13</v>
      </c>
      <c r="R3" s="56"/>
      <c r="S3" s="57" t="s">
        <v>14</v>
      </c>
      <c r="T3" s="55" t="s">
        <v>15</v>
      </c>
    </row>
    <row r="4" spans="2:20" ht="18.75">
      <c r="B4" s="58" t="s">
        <v>117</v>
      </c>
      <c r="C4" s="59" t="s">
        <v>64</v>
      </c>
      <c r="D4" s="60"/>
      <c r="E4" s="108"/>
      <c r="F4" s="64" t="s">
        <v>23</v>
      </c>
      <c r="G4" s="72">
        <v>-1</v>
      </c>
      <c r="H4" s="73">
        <v>-1</v>
      </c>
      <c r="I4" s="94">
        <f>COUNTIF(G$4:G$15,"&lt;"&amp;G4)*ROWS(G$4:G$15)+COUNTIF(H$4:H$15,"&lt;"&amp;H4)</f>
        <v>0</v>
      </c>
      <c r="J4" s="97">
        <f>IF(COUNTIF(I$4:I$15,I4)&gt;1,RANK(I4,I$4:I$15,0)+(COUNT(I$4:I$15)+1-RANK(I4,I$4:I$15,0)-RANK(I4,I$4:I$15,1))/2,RANK(I4,I$4:I$15,0)+(COUNT(I$4:I$15)+1-RANK(I4,I$4:I$15,0)-RANK(I4,I$4:I$15,1)))</f>
        <v>6.5</v>
      </c>
      <c r="K4" s="72">
        <v>-1</v>
      </c>
      <c r="L4" s="73">
        <v>-1</v>
      </c>
      <c r="M4" s="94">
        <f>COUNTIF(K$4:K$15,"&lt;"&amp;K4)*ROWS(K$4:K$15)+COUNTIF(L$4:L$15,"&lt;"&amp;L4)</f>
        <v>0</v>
      </c>
      <c r="N4" s="97">
        <f>IF(COUNTIF(M$4:M$15,M4)&gt;1,RANK(M4,M$4:M$15,0)+(COUNT(M$4:M$15)+1-RANK(M4,M$4:M$15,0)-RANK(M4,M$4:M$15,1))/2,RANK(M4,M$4:M$15,0)+(COUNT(M$4:M$15)+1-RANK(M4,M$4:M$15,0)-RANK(M4,M$4:M$15,1)))</f>
        <v>6.5</v>
      </c>
      <c r="O4" s="91">
        <f>SUM(J4,N4)</f>
        <v>13</v>
      </c>
      <c r="P4" s="88">
        <f>SUM(K4,G4)</f>
        <v>-2</v>
      </c>
      <c r="Q4" s="74">
        <f>SUM(L4,H4)</f>
        <v>-2</v>
      </c>
      <c r="R4" s="79">
        <f>(COUNTIF(O$4:O$15,"&gt;"&amp;O4)*ROWS(O$4:O$14)+COUNTIF(P$4:P$15,"&lt;"&amp;P4))*ROWS(O$4:O$15)+COUNTIF(Q$4:Q$15,"&lt;"&amp;Q4)</f>
        <v>0</v>
      </c>
      <c r="S4" s="85">
        <f>IF(COUNTIF(R$4:R$15,R4)&gt;1,RANK(R4,R$4:R$15,0)+(COUNT(R$4:R$15)+1-RANK(R4,R$4:R$15,0)-RANK(R4,R$4:R$15,1))/2,RANK(R4,R$4:R$15,0)+(COUNT(R$4:R$15)+1-RANK(R4,R$4:R$15,0)-RANK(R4,R$4:R$15,1)))</f>
        <v>6.5</v>
      </c>
      <c r="T4" s="82">
        <v>0</v>
      </c>
    </row>
    <row r="5" spans="2:20" ht="18.75">
      <c r="B5" s="61" t="s">
        <v>63</v>
      </c>
      <c r="C5" s="19" t="s">
        <v>66</v>
      </c>
      <c r="D5" s="165"/>
      <c r="E5" s="109"/>
      <c r="F5" s="65" t="s">
        <v>27</v>
      </c>
      <c r="G5" s="75">
        <v>-1</v>
      </c>
      <c r="H5" s="70">
        <v>-1</v>
      </c>
      <c r="I5" s="95">
        <f aca="true" t="shared" si="0" ref="I5:I15">COUNTIF(G$4:G$15,"&lt;"&amp;G5)*ROWS(G$4:G$15)+COUNTIF(H$4:H$15,"&lt;"&amp;H5)</f>
        <v>0</v>
      </c>
      <c r="J5" s="98">
        <f aca="true" t="shared" si="1" ref="J5:J15">IF(COUNTIF(I$4:I$15,I5)&gt;1,RANK(I5,I$4:I$15,0)+(COUNT(I$4:I$15)+1-RANK(I5,I$4:I$15,0)-RANK(I5,I$4:I$15,1))/2,RANK(I5,I$4:I$15,0)+(COUNT(I$4:I$15)+1-RANK(I5,I$4:I$15,0)-RANK(I5,I$4:I$15,1)))</f>
        <v>6.5</v>
      </c>
      <c r="K5" s="75">
        <v>-1</v>
      </c>
      <c r="L5" s="70">
        <v>-1</v>
      </c>
      <c r="M5" s="95">
        <f aca="true" t="shared" si="2" ref="M5:M15">COUNTIF(K$4:K$15,"&lt;"&amp;K5)*ROWS(K$4:K$15)+COUNTIF(L$4:L$15,"&lt;"&amp;L5)</f>
        <v>0</v>
      </c>
      <c r="N5" s="98">
        <f aca="true" t="shared" si="3" ref="N5:N15">IF(COUNTIF(M$4:M$15,M5)&gt;1,RANK(M5,M$4:M$15,0)+(COUNT(M$4:M$15)+1-RANK(M5,M$4:M$15,0)-RANK(M5,M$4:M$15,1))/2,RANK(M5,M$4:M$15,0)+(COUNT(M$4:M$15)+1-RANK(M5,M$4:M$15,0)-RANK(M5,M$4:M$15,1)))</f>
        <v>6.5</v>
      </c>
      <c r="O5" s="92">
        <f aca="true" t="shared" si="4" ref="O5:O15">SUM(J5,N5)</f>
        <v>13</v>
      </c>
      <c r="P5" s="89">
        <f>SUM(K5,G5)</f>
        <v>-2</v>
      </c>
      <c r="Q5" s="71">
        <f>SUM(L5,H5)</f>
        <v>-2</v>
      </c>
      <c r="R5" s="80">
        <f aca="true" t="shared" si="5" ref="R5:R15">(COUNTIF(O$4:O$15,"&gt;"&amp;O5)*ROWS(O$4:O$14)+COUNTIF(P$4:P$15,"&lt;"&amp;P5))*ROWS(O$4:O$15)+COUNTIF(Q$4:Q$15,"&lt;"&amp;Q5)</f>
        <v>0</v>
      </c>
      <c r="S5" s="86">
        <f aca="true" t="shared" si="6" ref="S5:S15">IF(COUNTIF(R$4:R$15,R5)&gt;1,RANK(R5,R$4:R$15,0)+(COUNT(R$4:R$15)+1-RANK(R5,R$4:R$15,0)-RANK(R5,R$4:R$15,1))/2,RANK(R5,R$4:R$15,0)+(COUNT(R$4:R$15)+1-RANK(R5,R$4:R$15,0)-RANK(R5,R$4:R$15,1)))</f>
        <v>6.5</v>
      </c>
      <c r="T5" s="83">
        <v>0</v>
      </c>
    </row>
    <row r="6" spans="2:20" ht="18.75">
      <c r="B6" s="61" t="s">
        <v>65</v>
      </c>
      <c r="C6" s="19" t="s">
        <v>68</v>
      </c>
      <c r="D6" s="165"/>
      <c r="E6" s="109"/>
      <c r="F6" s="65" t="s">
        <v>31</v>
      </c>
      <c r="G6" s="75">
        <v>-1</v>
      </c>
      <c r="H6" s="70">
        <v>-1</v>
      </c>
      <c r="I6" s="95">
        <f t="shared" si="0"/>
        <v>0</v>
      </c>
      <c r="J6" s="98">
        <f t="shared" si="1"/>
        <v>6.5</v>
      </c>
      <c r="K6" s="75">
        <v>-1</v>
      </c>
      <c r="L6" s="70">
        <v>-1</v>
      </c>
      <c r="M6" s="95">
        <f t="shared" si="2"/>
        <v>0</v>
      </c>
      <c r="N6" s="98">
        <f t="shared" si="3"/>
        <v>6.5</v>
      </c>
      <c r="O6" s="92">
        <f t="shared" si="4"/>
        <v>13</v>
      </c>
      <c r="P6" s="89">
        <f>SUM(K6,G6)</f>
        <v>-2</v>
      </c>
      <c r="Q6" s="71">
        <f>SUM(L6,H6)</f>
        <v>-2</v>
      </c>
      <c r="R6" s="80">
        <f t="shared" si="5"/>
        <v>0</v>
      </c>
      <c r="S6" s="86">
        <f t="shared" si="6"/>
        <v>6.5</v>
      </c>
      <c r="T6" s="83">
        <v>0</v>
      </c>
    </row>
    <row r="7" spans="2:20" ht="18.75">
      <c r="B7" s="61" t="s">
        <v>67</v>
      </c>
      <c r="C7" s="19" t="s">
        <v>70</v>
      </c>
      <c r="D7" s="165"/>
      <c r="E7" s="109"/>
      <c r="F7" s="65" t="s">
        <v>17</v>
      </c>
      <c r="G7" s="75">
        <v>-1</v>
      </c>
      <c r="H7" s="70">
        <v>-1</v>
      </c>
      <c r="I7" s="95">
        <f t="shared" si="0"/>
        <v>0</v>
      </c>
      <c r="J7" s="98">
        <f t="shared" si="1"/>
        <v>6.5</v>
      </c>
      <c r="K7" s="75">
        <v>-1</v>
      </c>
      <c r="L7" s="70">
        <v>-1</v>
      </c>
      <c r="M7" s="95">
        <f t="shared" si="2"/>
        <v>0</v>
      </c>
      <c r="N7" s="98">
        <f t="shared" si="3"/>
        <v>6.5</v>
      </c>
      <c r="O7" s="92">
        <f t="shared" si="4"/>
        <v>13</v>
      </c>
      <c r="P7" s="89">
        <f>SUM(K7,G7)</f>
        <v>-2</v>
      </c>
      <c r="Q7" s="71">
        <f>SUM(L7,H7)</f>
        <v>-2</v>
      </c>
      <c r="R7" s="80">
        <f t="shared" si="5"/>
        <v>0</v>
      </c>
      <c r="S7" s="86">
        <f t="shared" si="6"/>
        <v>6.5</v>
      </c>
      <c r="T7" s="83">
        <v>0</v>
      </c>
    </row>
    <row r="8" spans="2:20" ht="18.75">
      <c r="B8" s="61" t="s">
        <v>69</v>
      </c>
      <c r="C8" s="19" t="s">
        <v>71</v>
      </c>
      <c r="D8" s="165"/>
      <c r="E8" s="109"/>
      <c r="F8" s="65" t="s">
        <v>21</v>
      </c>
      <c r="G8" s="75">
        <v>-1</v>
      </c>
      <c r="H8" s="70">
        <v>-1</v>
      </c>
      <c r="I8" s="95">
        <f t="shared" si="0"/>
        <v>0</v>
      </c>
      <c r="J8" s="98">
        <f t="shared" si="1"/>
        <v>6.5</v>
      </c>
      <c r="K8" s="75">
        <v>-1</v>
      </c>
      <c r="L8" s="70">
        <v>-1</v>
      </c>
      <c r="M8" s="95">
        <f t="shared" si="2"/>
        <v>0</v>
      </c>
      <c r="N8" s="98">
        <f t="shared" si="3"/>
        <v>6.5</v>
      </c>
      <c r="O8" s="92">
        <f t="shared" si="4"/>
        <v>13</v>
      </c>
      <c r="P8" s="89">
        <f>SUM(K8,G8)</f>
        <v>-2</v>
      </c>
      <c r="Q8" s="71">
        <f>SUM(L8,H8)</f>
        <v>-2</v>
      </c>
      <c r="R8" s="80">
        <f t="shared" si="5"/>
        <v>0</v>
      </c>
      <c r="S8" s="86">
        <f t="shared" si="6"/>
        <v>6.5</v>
      </c>
      <c r="T8" s="83">
        <v>0</v>
      </c>
    </row>
    <row r="9" spans="2:20" ht="18.75">
      <c r="B9" s="61" t="s">
        <v>62</v>
      </c>
      <c r="C9" s="19" t="s">
        <v>118</v>
      </c>
      <c r="D9" s="166"/>
      <c r="E9" s="109"/>
      <c r="F9" s="65" t="s">
        <v>24</v>
      </c>
      <c r="G9" s="75">
        <v>-1</v>
      </c>
      <c r="H9" s="70">
        <v>-1</v>
      </c>
      <c r="I9" s="95">
        <f t="shared" si="0"/>
        <v>0</v>
      </c>
      <c r="J9" s="98">
        <f t="shared" si="1"/>
        <v>6.5</v>
      </c>
      <c r="K9" s="75">
        <v>-1</v>
      </c>
      <c r="L9" s="70">
        <v>-1</v>
      </c>
      <c r="M9" s="95">
        <f t="shared" si="2"/>
        <v>0</v>
      </c>
      <c r="N9" s="98">
        <f t="shared" si="3"/>
        <v>6.5</v>
      </c>
      <c r="O9" s="92">
        <f t="shared" si="4"/>
        <v>13</v>
      </c>
      <c r="P9" s="89">
        <f>SUM(K9,G9)</f>
        <v>-2</v>
      </c>
      <c r="Q9" s="71">
        <f>SUM(L9,H9)</f>
        <v>-2</v>
      </c>
      <c r="R9" s="80">
        <f t="shared" si="5"/>
        <v>0</v>
      </c>
      <c r="S9" s="86">
        <f t="shared" si="6"/>
        <v>6.5</v>
      </c>
      <c r="T9" s="83">
        <v>0</v>
      </c>
    </row>
    <row r="10" spans="2:20" ht="18.75">
      <c r="B10" s="61" t="s">
        <v>64</v>
      </c>
      <c r="C10" s="19" t="s">
        <v>61</v>
      </c>
      <c r="D10" s="165"/>
      <c r="E10" s="109"/>
      <c r="F10" s="65" t="s">
        <v>28</v>
      </c>
      <c r="G10" s="75">
        <v>-1</v>
      </c>
      <c r="H10" s="70">
        <v>-1</v>
      </c>
      <c r="I10" s="95">
        <f t="shared" si="0"/>
        <v>0</v>
      </c>
      <c r="J10" s="98">
        <f t="shared" si="1"/>
        <v>6.5</v>
      </c>
      <c r="K10" s="75">
        <v>-1</v>
      </c>
      <c r="L10" s="70">
        <v>-1</v>
      </c>
      <c r="M10" s="95">
        <f t="shared" si="2"/>
        <v>0</v>
      </c>
      <c r="N10" s="98">
        <f t="shared" si="3"/>
        <v>6.5</v>
      </c>
      <c r="O10" s="92">
        <f t="shared" si="4"/>
        <v>13</v>
      </c>
      <c r="P10" s="89">
        <f>SUM(K10,G10)</f>
        <v>-2</v>
      </c>
      <c r="Q10" s="71">
        <f>SUM(L10,H10)</f>
        <v>-2</v>
      </c>
      <c r="R10" s="80">
        <f t="shared" si="5"/>
        <v>0</v>
      </c>
      <c r="S10" s="86">
        <f t="shared" si="6"/>
        <v>6.5</v>
      </c>
      <c r="T10" s="83">
        <v>0</v>
      </c>
    </row>
    <row r="11" spans="2:20" ht="18.75">
      <c r="B11" s="61" t="s">
        <v>66</v>
      </c>
      <c r="C11" s="19" t="s">
        <v>63</v>
      </c>
      <c r="D11" s="165"/>
      <c r="E11" s="109"/>
      <c r="F11" s="65" t="s">
        <v>32</v>
      </c>
      <c r="G11" s="75">
        <v>-1</v>
      </c>
      <c r="H11" s="70">
        <v>-1</v>
      </c>
      <c r="I11" s="95">
        <f t="shared" si="0"/>
        <v>0</v>
      </c>
      <c r="J11" s="98">
        <f t="shared" si="1"/>
        <v>6.5</v>
      </c>
      <c r="K11" s="75">
        <v>-1</v>
      </c>
      <c r="L11" s="70">
        <v>-1</v>
      </c>
      <c r="M11" s="95">
        <f t="shared" si="2"/>
        <v>0</v>
      </c>
      <c r="N11" s="98">
        <f t="shared" si="3"/>
        <v>6.5</v>
      </c>
      <c r="O11" s="92">
        <f t="shared" si="4"/>
        <v>13</v>
      </c>
      <c r="P11" s="89">
        <f>SUM(K11,G11)</f>
        <v>-2</v>
      </c>
      <c r="Q11" s="71">
        <f>SUM(L11,H11)</f>
        <v>-2</v>
      </c>
      <c r="R11" s="80">
        <f t="shared" si="5"/>
        <v>0</v>
      </c>
      <c r="S11" s="86">
        <f t="shared" si="6"/>
        <v>6.5</v>
      </c>
      <c r="T11" s="83">
        <v>0</v>
      </c>
    </row>
    <row r="12" spans="2:20" ht="18.75">
      <c r="B12" s="61" t="s">
        <v>68</v>
      </c>
      <c r="C12" s="19" t="s">
        <v>65</v>
      </c>
      <c r="D12" s="165"/>
      <c r="E12" s="109"/>
      <c r="F12" s="65" t="s">
        <v>35</v>
      </c>
      <c r="G12" s="75">
        <v>-1</v>
      </c>
      <c r="H12" s="70">
        <v>-1</v>
      </c>
      <c r="I12" s="95">
        <f t="shared" si="0"/>
        <v>0</v>
      </c>
      <c r="J12" s="98">
        <f t="shared" si="1"/>
        <v>6.5</v>
      </c>
      <c r="K12" s="75">
        <v>-1</v>
      </c>
      <c r="L12" s="70">
        <v>-1</v>
      </c>
      <c r="M12" s="95">
        <f t="shared" si="2"/>
        <v>0</v>
      </c>
      <c r="N12" s="98">
        <f t="shared" si="3"/>
        <v>6.5</v>
      </c>
      <c r="O12" s="92">
        <f t="shared" si="4"/>
        <v>13</v>
      </c>
      <c r="P12" s="89">
        <f>SUM(K12,G12)</f>
        <v>-2</v>
      </c>
      <c r="Q12" s="71">
        <f>SUM(L12,H12)</f>
        <v>-2</v>
      </c>
      <c r="R12" s="80">
        <f t="shared" si="5"/>
        <v>0</v>
      </c>
      <c r="S12" s="86">
        <f t="shared" si="6"/>
        <v>6.5</v>
      </c>
      <c r="T12" s="83">
        <v>0</v>
      </c>
    </row>
    <row r="13" spans="2:20" ht="18.75">
      <c r="B13" s="61" t="s">
        <v>70</v>
      </c>
      <c r="C13" s="19" t="s">
        <v>67</v>
      </c>
      <c r="D13" s="165"/>
      <c r="E13" s="109"/>
      <c r="F13" s="65" t="s">
        <v>72</v>
      </c>
      <c r="G13" s="75">
        <v>-1</v>
      </c>
      <c r="H13" s="70">
        <v>-1</v>
      </c>
      <c r="I13" s="95">
        <f t="shared" si="0"/>
        <v>0</v>
      </c>
      <c r="J13" s="98">
        <f t="shared" si="1"/>
        <v>6.5</v>
      </c>
      <c r="K13" s="75">
        <v>-1</v>
      </c>
      <c r="L13" s="70">
        <v>-1</v>
      </c>
      <c r="M13" s="95">
        <f t="shared" si="2"/>
        <v>0</v>
      </c>
      <c r="N13" s="98">
        <f t="shared" si="3"/>
        <v>6.5</v>
      </c>
      <c r="O13" s="92">
        <f t="shared" si="4"/>
        <v>13</v>
      </c>
      <c r="P13" s="89">
        <f>SUM(K13,G13)</f>
        <v>-2</v>
      </c>
      <c r="Q13" s="71">
        <f>SUM(L13,H13)</f>
        <v>-2</v>
      </c>
      <c r="R13" s="80">
        <f t="shared" si="5"/>
        <v>0</v>
      </c>
      <c r="S13" s="86">
        <f t="shared" si="6"/>
        <v>6.5</v>
      </c>
      <c r="T13" s="83">
        <v>0</v>
      </c>
    </row>
    <row r="14" spans="2:20" ht="18.75">
      <c r="B14" s="61" t="s">
        <v>71</v>
      </c>
      <c r="C14" s="19" t="s">
        <v>69</v>
      </c>
      <c r="D14" s="45"/>
      <c r="E14" s="109"/>
      <c r="F14" s="65" t="s">
        <v>16</v>
      </c>
      <c r="G14" s="75">
        <v>-1</v>
      </c>
      <c r="H14" s="70">
        <v>-1</v>
      </c>
      <c r="I14" s="95">
        <f t="shared" si="0"/>
        <v>0</v>
      </c>
      <c r="J14" s="98">
        <f t="shared" si="1"/>
        <v>6.5</v>
      </c>
      <c r="K14" s="75">
        <v>-1</v>
      </c>
      <c r="L14" s="70">
        <v>-1</v>
      </c>
      <c r="M14" s="95">
        <f t="shared" si="2"/>
        <v>0</v>
      </c>
      <c r="N14" s="98">
        <f t="shared" si="3"/>
        <v>6.5</v>
      </c>
      <c r="O14" s="92">
        <f t="shared" si="4"/>
        <v>13</v>
      </c>
      <c r="P14" s="89">
        <f>SUM(K14,G14)</f>
        <v>-2</v>
      </c>
      <c r="Q14" s="71">
        <f>SUM(L14,H14)</f>
        <v>-2</v>
      </c>
      <c r="R14" s="80">
        <f t="shared" si="5"/>
        <v>0</v>
      </c>
      <c r="S14" s="86">
        <f t="shared" si="6"/>
        <v>6.5</v>
      </c>
      <c r="T14" s="83">
        <v>0</v>
      </c>
    </row>
    <row r="15" spans="2:20" ht="19.5" thickBot="1">
      <c r="B15" s="62" t="s">
        <v>73</v>
      </c>
      <c r="C15" s="63" t="s">
        <v>62</v>
      </c>
      <c r="D15" s="167"/>
      <c r="E15" s="110"/>
      <c r="F15" s="66" t="s">
        <v>20</v>
      </c>
      <c r="G15" s="76">
        <v>-1</v>
      </c>
      <c r="H15" s="77">
        <v>-1</v>
      </c>
      <c r="I15" s="96">
        <f t="shared" si="0"/>
        <v>0</v>
      </c>
      <c r="J15" s="99">
        <f t="shared" si="1"/>
        <v>6.5</v>
      </c>
      <c r="K15" s="76">
        <v>-1</v>
      </c>
      <c r="L15" s="77">
        <v>-1</v>
      </c>
      <c r="M15" s="96">
        <f t="shared" si="2"/>
        <v>0</v>
      </c>
      <c r="N15" s="99">
        <f t="shared" si="3"/>
        <v>6.5</v>
      </c>
      <c r="O15" s="93">
        <f t="shared" si="4"/>
        <v>13</v>
      </c>
      <c r="P15" s="90">
        <f>SUM(K15,G15)</f>
        <v>-2</v>
      </c>
      <c r="Q15" s="78">
        <f>SUM(L15,H15)</f>
        <v>-2</v>
      </c>
      <c r="R15" s="81">
        <f t="shared" si="5"/>
        <v>0</v>
      </c>
      <c r="S15" s="87">
        <f t="shared" si="6"/>
        <v>6.5</v>
      </c>
      <c r="T15" s="84">
        <v>0</v>
      </c>
    </row>
    <row r="16" spans="2:20" ht="12.75">
      <c r="B16" s="164"/>
      <c r="C16" s="164"/>
      <c r="D16" s="164"/>
      <c r="E16" s="164"/>
      <c r="F16" s="164"/>
      <c r="G16" s="164"/>
      <c r="H16" s="164"/>
      <c r="I16" s="164"/>
      <c r="J16" s="164">
        <f>SUM(J4:J15)</f>
        <v>78</v>
      </c>
      <c r="K16" s="164"/>
      <c r="L16" s="164"/>
      <c r="M16" s="164"/>
      <c r="N16" s="164">
        <f>SUM(N4:N15)</f>
        <v>78</v>
      </c>
      <c r="O16" s="164">
        <f>SUM(O4:O15)</f>
        <v>156</v>
      </c>
      <c r="P16" s="164"/>
      <c r="Q16" s="164"/>
      <c r="R16" s="164"/>
      <c r="S16" s="164"/>
      <c r="T16" s="164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48" t="s">
        <v>111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39" thickBot="1">
      <c r="B3" s="49" t="s">
        <v>1</v>
      </c>
      <c r="C3" s="49"/>
      <c r="D3" s="50" t="s">
        <v>2</v>
      </c>
      <c r="E3" s="50" t="s">
        <v>3</v>
      </c>
      <c r="F3" s="51" t="s">
        <v>4</v>
      </c>
      <c r="G3" s="52" t="s">
        <v>5</v>
      </c>
      <c r="H3" s="53" t="s">
        <v>6</v>
      </c>
      <c r="I3" s="54"/>
      <c r="J3" s="55" t="s">
        <v>7</v>
      </c>
      <c r="K3" s="52" t="s">
        <v>8</v>
      </c>
      <c r="L3" s="53" t="s">
        <v>9</v>
      </c>
      <c r="M3" s="54"/>
      <c r="N3" s="54" t="s">
        <v>10</v>
      </c>
      <c r="O3" s="67" t="s">
        <v>11</v>
      </c>
      <c r="P3" s="68" t="s">
        <v>12</v>
      </c>
      <c r="Q3" s="69" t="s">
        <v>13</v>
      </c>
      <c r="R3" s="56"/>
      <c r="S3" s="57" t="s">
        <v>14</v>
      </c>
      <c r="T3" s="55" t="s">
        <v>15</v>
      </c>
    </row>
    <row r="4" spans="2:20" ht="18.75">
      <c r="B4" s="58" t="s">
        <v>113</v>
      </c>
      <c r="C4" s="59" t="s">
        <v>34</v>
      </c>
      <c r="D4" s="60"/>
      <c r="E4" s="108"/>
      <c r="F4" s="64" t="s">
        <v>58</v>
      </c>
      <c r="G4" s="72">
        <v>-1</v>
      </c>
      <c r="H4" s="73">
        <v>-1</v>
      </c>
      <c r="I4" s="94">
        <f>COUNTIF(G$4:G$15,"&lt;"&amp;G4)*ROWS(G$4:G$15)+COUNTIF(H$4:H$15,"&lt;"&amp;H4)</f>
        <v>0</v>
      </c>
      <c r="J4" s="97">
        <f>IF(COUNTIF(I$4:I$15,I4)&gt;1,RANK(I4,I$4:I$15,0)+(COUNT(I$4:I$15)+1-RANK(I4,I$4:I$15,0)-RANK(I4,I$4:I$15,1))/2,RANK(I4,I$4:I$15,0)+(COUNT(I$4:I$15)+1-RANK(I4,I$4:I$15,0)-RANK(I4,I$4:I$15,1)))</f>
        <v>6.5</v>
      </c>
      <c r="K4" s="72">
        <v>-1</v>
      </c>
      <c r="L4" s="73">
        <v>-1</v>
      </c>
      <c r="M4" s="94">
        <f>COUNTIF(K$4:K$15,"&lt;"&amp;K4)*ROWS(K$4:K$15)+COUNTIF(L$4:L$15,"&lt;"&amp;L4)</f>
        <v>0</v>
      </c>
      <c r="N4" s="97">
        <f>IF(COUNTIF(M$4:M$15,M4)&gt;1,RANK(M4,M$4:M$15,0)+(COUNT(M$4:M$15)+1-RANK(M4,M$4:M$15,0)-RANK(M4,M$4:M$15,1))/2,RANK(M4,M$4:M$15,0)+(COUNT(M$4:M$15)+1-RANK(M4,M$4:M$15,0)-RANK(M4,M$4:M$15,1)))</f>
        <v>6.5</v>
      </c>
      <c r="O4" s="91">
        <f>SUM(J4,N4)</f>
        <v>13</v>
      </c>
      <c r="P4" s="88">
        <f>SUM(K4,G4)</f>
        <v>-2</v>
      </c>
      <c r="Q4" s="74">
        <f>SUM(L4,H4)</f>
        <v>-2</v>
      </c>
      <c r="R4" s="79">
        <f>(COUNTIF(O$4:O$15,"&gt;"&amp;O4)*ROWS(O$4:O$14)+COUNTIF(P$4:P$15,"&lt;"&amp;P4))*ROWS(O$4:O$15)+COUNTIF(Q$4:Q$15,"&lt;"&amp;Q4)</f>
        <v>0</v>
      </c>
      <c r="S4" s="85">
        <f>IF(COUNTIF(R$4:R$15,R4)&gt;1,RANK(R4,R$4:R$15,0)+(COUNT(R$4:R$15)+1-RANK(R4,R$4:R$15,0)-RANK(R4,R$4:R$15,1))/2,RANK(R4,R$4:R$15,0)+(COUNT(R$4:R$15)+1-RANK(R4,R$4:R$15,0)-RANK(R4,R$4:R$15,1)))</f>
        <v>6.5</v>
      </c>
      <c r="T4" s="82">
        <v>0</v>
      </c>
    </row>
    <row r="5" spans="2:20" ht="18.75">
      <c r="B5" s="61" t="s">
        <v>50</v>
      </c>
      <c r="C5" s="19" t="s">
        <v>37</v>
      </c>
      <c r="D5" s="165"/>
      <c r="E5" s="109"/>
      <c r="F5" s="65" t="s">
        <v>59</v>
      </c>
      <c r="G5" s="75">
        <v>-1</v>
      </c>
      <c r="H5" s="70">
        <v>-1</v>
      </c>
      <c r="I5" s="95">
        <f aca="true" t="shared" si="0" ref="I5:I15">COUNTIF(G$4:G$15,"&lt;"&amp;G5)*ROWS(G$4:G$15)+COUNTIF(H$4:H$15,"&lt;"&amp;H5)</f>
        <v>0</v>
      </c>
      <c r="J5" s="98">
        <f aca="true" t="shared" si="1" ref="J5:J15">IF(COUNTIF(I$4:I$15,I5)&gt;1,RANK(I5,I$4:I$15,0)+(COUNT(I$4:I$15)+1-RANK(I5,I$4:I$15,0)-RANK(I5,I$4:I$15,1))/2,RANK(I5,I$4:I$15,0)+(COUNT(I$4:I$15)+1-RANK(I5,I$4:I$15,0)-RANK(I5,I$4:I$15,1)))</f>
        <v>6.5</v>
      </c>
      <c r="K5" s="75">
        <v>-1</v>
      </c>
      <c r="L5" s="70">
        <v>-1</v>
      </c>
      <c r="M5" s="95">
        <f aca="true" t="shared" si="2" ref="M5:M15">COUNTIF(K$4:K$15,"&lt;"&amp;K5)*ROWS(K$4:K$15)+COUNTIF(L$4:L$15,"&lt;"&amp;L5)</f>
        <v>0</v>
      </c>
      <c r="N5" s="98">
        <f aca="true" t="shared" si="3" ref="N5:N15">IF(COUNTIF(M$4:M$15,M5)&gt;1,RANK(M5,M$4:M$15,0)+(COUNT(M$4:M$15)+1-RANK(M5,M$4:M$15,0)-RANK(M5,M$4:M$15,1))/2,RANK(M5,M$4:M$15,0)+(COUNT(M$4:M$15)+1-RANK(M5,M$4:M$15,0)-RANK(M5,M$4:M$15,1)))</f>
        <v>6.5</v>
      </c>
      <c r="O5" s="92">
        <f aca="true" t="shared" si="4" ref="O5:O15">SUM(J5,N5)</f>
        <v>13</v>
      </c>
      <c r="P5" s="89">
        <f>SUM(K5,G5)</f>
        <v>-2</v>
      </c>
      <c r="Q5" s="71">
        <f>SUM(L5,H5)</f>
        <v>-2</v>
      </c>
      <c r="R5" s="80">
        <f aca="true" t="shared" si="5" ref="R5:R15">(COUNTIF(O$4:O$15,"&gt;"&amp;O5)*ROWS(O$4:O$14)+COUNTIF(P$4:P$15,"&lt;"&amp;P5))*ROWS(O$4:O$15)+COUNTIF(Q$4:Q$15,"&lt;"&amp;Q5)</f>
        <v>0</v>
      </c>
      <c r="S5" s="86">
        <f aca="true" t="shared" si="6" ref="S5:S15">IF(COUNTIF(R$4:R$15,R5)&gt;1,RANK(R5,R$4:R$15,0)+(COUNT(R$4:R$15)+1-RANK(R5,R$4:R$15,0)-RANK(R5,R$4:R$15,1))/2,RANK(R5,R$4:R$15,0)+(COUNT(R$4:R$15)+1-RANK(R5,R$4:R$15,0)-RANK(R5,R$4:R$15,1)))</f>
        <v>6.5</v>
      </c>
      <c r="T5" s="83">
        <v>0</v>
      </c>
    </row>
    <row r="6" spans="2:20" ht="18.75">
      <c r="B6" s="61" t="s">
        <v>19</v>
      </c>
      <c r="C6" s="19" t="s">
        <v>39</v>
      </c>
      <c r="D6" s="165"/>
      <c r="E6" s="109"/>
      <c r="F6" s="65" t="s">
        <v>60</v>
      </c>
      <c r="G6" s="75">
        <v>-1</v>
      </c>
      <c r="H6" s="70">
        <v>-1</v>
      </c>
      <c r="I6" s="95">
        <f t="shared" si="0"/>
        <v>0</v>
      </c>
      <c r="J6" s="98">
        <f t="shared" si="1"/>
        <v>6.5</v>
      </c>
      <c r="K6" s="75">
        <v>-1</v>
      </c>
      <c r="L6" s="70">
        <v>-1</v>
      </c>
      <c r="M6" s="95">
        <f t="shared" si="2"/>
        <v>0</v>
      </c>
      <c r="N6" s="98">
        <f t="shared" si="3"/>
        <v>6.5</v>
      </c>
      <c r="O6" s="92">
        <f t="shared" si="4"/>
        <v>13</v>
      </c>
      <c r="P6" s="89">
        <f>SUM(K6,G6)</f>
        <v>-2</v>
      </c>
      <c r="Q6" s="71">
        <f>SUM(L6,H6)</f>
        <v>-2</v>
      </c>
      <c r="R6" s="80">
        <f t="shared" si="5"/>
        <v>0</v>
      </c>
      <c r="S6" s="86">
        <f t="shared" si="6"/>
        <v>6.5</v>
      </c>
      <c r="T6" s="83">
        <v>0</v>
      </c>
    </row>
    <row r="7" spans="2:20" ht="18.75">
      <c r="B7" s="61" t="s">
        <v>22</v>
      </c>
      <c r="C7" s="19" t="s">
        <v>41</v>
      </c>
      <c r="D7" s="165"/>
      <c r="E7" s="109"/>
      <c r="F7" s="65" t="s">
        <v>49</v>
      </c>
      <c r="G7" s="75">
        <v>-1</v>
      </c>
      <c r="H7" s="70">
        <v>-1</v>
      </c>
      <c r="I7" s="95">
        <f t="shared" si="0"/>
        <v>0</v>
      </c>
      <c r="J7" s="98">
        <f t="shared" si="1"/>
        <v>6.5</v>
      </c>
      <c r="K7" s="75">
        <v>-1</v>
      </c>
      <c r="L7" s="70">
        <v>-1</v>
      </c>
      <c r="M7" s="95">
        <f t="shared" si="2"/>
        <v>0</v>
      </c>
      <c r="N7" s="98">
        <f t="shared" si="3"/>
        <v>6.5</v>
      </c>
      <c r="O7" s="92">
        <f t="shared" si="4"/>
        <v>13</v>
      </c>
      <c r="P7" s="89">
        <f>SUM(K7,G7)</f>
        <v>-2</v>
      </c>
      <c r="Q7" s="71">
        <f>SUM(L7,H7)</f>
        <v>-2</v>
      </c>
      <c r="R7" s="80">
        <f t="shared" si="5"/>
        <v>0</v>
      </c>
      <c r="S7" s="86">
        <f t="shared" si="6"/>
        <v>6.5</v>
      </c>
      <c r="T7" s="83">
        <v>0</v>
      </c>
    </row>
    <row r="8" spans="2:20" ht="18.75">
      <c r="B8" s="61" t="s">
        <v>26</v>
      </c>
      <c r="C8" s="19" t="s">
        <v>43</v>
      </c>
      <c r="D8" s="165"/>
      <c r="E8" s="109"/>
      <c r="F8" s="65" t="s">
        <v>51</v>
      </c>
      <c r="G8" s="75">
        <v>-1</v>
      </c>
      <c r="H8" s="70">
        <v>-1</v>
      </c>
      <c r="I8" s="95">
        <f t="shared" si="0"/>
        <v>0</v>
      </c>
      <c r="J8" s="98">
        <f t="shared" si="1"/>
        <v>6.5</v>
      </c>
      <c r="K8" s="75">
        <v>-1</v>
      </c>
      <c r="L8" s="70">
        <v>-1</v>
      </c>
      <c r="M8" s="95">
        <f t="shared" si="2"/>
        <v>0</v>
      </c>
      <c r="N8" s="98">
        <f t="shared" si="3"/>
        <v>6.5</v>
      </c>
      <c r="O8" s="92">
        <f t="shared" si="4"/>
        <v>13</v>
      </c>
      <c r="P8" s="89">
        <f>SUM(K8,G8)</f>
        <v>-2</v>
      </c>
      <c r="Q8" s="71">
        <f>SUM(L8,H8)</f>
        <v>-2</v>
      </c>
      <c r="R8" s="80">
        <f t="shared" si="5"/>
        <v>0</v>
      </c>
      <c r="S8" s="86">
        <f t="shared" si="6"/>
        <v>6.5</v>
      </c>
      <c r="T8" s="83">
        <v>0</v>
      </c>
    </row>
    <row r="9" spans="2:20" ht="18.75">
      <c r="B9" s="61" t="s">
        <v>30</v>
      </c>
      <c r="C9" s="19" t="s">
        <v>112</v>
      </c>
      <c r="D9" s="166"/>
      <c r="E9" s="109"/>
      <c r="F9" s="65" t="s">
        <v>52</v>
      </c>
      <c r="G9" s="75">
        <v>-1</v>
      </c>
      <c r="H9" s="70">
        <v>-1</v>
      </c>
      <c r="I9" s="95">
        <f t="shared" si="0"/>
        <v>0</v>
      </c>
      <c r="J9" s="98">
        <f t="shared" si="1"/>
        <v>6.5</v>
      </c>
      <c r="K9" s="75">
        <v>-1</v>
      </c>
      <c r="L9" s="70">
        <v>-1</v>
      </c>
      <c r="M9" s="95">
        <f t="shared" si="2"/>
        <v>0</v>
      </c>
      <c r="N9" s="98">
        <f t="shared" si="3"/>
        <v>6.5</v>
      </c>
      <c r="O9" s="92">
        <f t="shared" si="4"/>
        <v>13</v>
      </c>
      <c r="P9" s="89">
        <f>SUM(K9,G9)</f>
        <v>-2</v>
      </c>
      <c r="Q9" s="71">
        <f>SUM(L9,H9)</f>
        <v>-2</v>
      </c>
      <c r="R9" s="80">
        <f t="shared" si="5"/>
        <v>0</v>
      </c>
      <c r="S9" s="86">
        <f t="shared" si="6"/>
        <v>6.5</v>
      </c>
      <c r="T9" s="83">
        <v>0</v>
      </c>
    </row>
    <row r="10" spans="2:20" ht="18.75">
      <c r="B10" s="61" t="s">
        <v>34</v>
      </c>
      <c r="C10" s="19" t="s">
        <v>47</v>
      </c>
      <c r="D10" s="165"/>
      <c r="E10" s="109"/>
      <c r="F10" s="65" t="s">
        <v>53</v>
      </c>
      <c r="G10" s="75">
        <v>-1</v>
      </c>
      <c r="H10" s="70">
        <v>-1</v>
      </c>
      <c r="I10" s="95">
        <f t="shared" si="0"/>
        <v>0</v>
      </c>
      <c r="J10" s="98">
        <f t="shared" si="1"/>
        <v>6.5</v>
      </c>
      <c r="K10" s="75">
        <v>-1</v>
      </c>
      <c r="L10" s="70">
        <v>-1</v>
      </c>
      <c r="M10" s="95">
        <f t="shared" si="2"/>
        <v>0</v>
      </c>
      <c r="N10" s="98">
        <f t="shared" si="3"/>
        <v>6.5</v>
      </c>
      <c r="O10" s="92">
        <f t="shared" si="4"/>
        <v>13</v>
      </c>
      <c r="P10" s="89">
        <f>SUM(K10,G10)</f>
        <v>-2</v>
      </c>
      <c r="Q10" s="71">
        <f>SUM(L10,H10)</f>
        <v>-2</v>
      </c>
      <c r="R10" s="80">
        <f t="shared" si="5"/>
        <v>0</v>
      </c>
      <c r="S10" s="86">
        <f t="shared" si="6"/>
        <v>6.5</v>
      </c>
      <c r="T10" s="83">
        <v>0</v>
      </c>
    </row>
    <row r="11" spans="2:20" ht="18.75">
      <c r="B11" s="61" t="s">
        <v>37</v>
      </c>
      <c r="C11" s="19" t="s">
        <v>50</v>
      </c>
      <c r="D11" s="165"/>
      <c r="E11" s="109"/>
      <c r="F11" s="65" t="s">
        <v>54</v>
      </c>
      <c r="G11" s="75">
        <v>-1</v>
      </c>
      <c r="H11" s="70">
        <v>-1</v>
      </c>
      <c r="I11" s="95">
        <f t="shared" si="0"/>
        <v>0</v>
      </c>
      <c r="J11" s="98">
        <f t="shared" si="1"/>
        <v>6.5</v>
      </c>
      <c r="K11" s="75">
        <v>-1</v>
      </c>
      <c r="L11" s="70">
        <v>-1</v>
      </c>
      <c r="M11" s="95">
        <f t="shared" si="2"/>
        <v>0</v>
      </c>
      <c r="N11" s="98">
        <f t="shared" si="3"/>
        <v>6.5</v>
      </c>
      <c r="O11" s="92">
        <f t="shared" si="4"/>
        <v>13</v>
      </c>
      <c r="P11" s="89">
        <f>SUM(K11,G11)</f>
        <v>-2</v>
      </c>
      <c r="Q11" s="71">
        <f>SUM(L11,H11)</f>
        <v>-2</v>
      </c>
      <c r="R11" s="80">
        <f t="shared" si="5"/>
        <v>0</v>
      </c>
      <c r="S11" s="86">
        <f t="shared" si="6"/>
        <v>6.5</v>
      </c>
      <c r="T11" s="83">
        <v>0</v>
      </c>
    </row>
    <row r="12" spans="2:20" ht="18.75">
      <c r="B12" s="61" t="s">
        <v>39</v>
      </c>
      <c r="C12" s="19" t="s">
        <v>19</v>
      </c>
      <c r="D12" s="165"/>
      <c r="E12" s="109"/>
      <c r="F12" s="65" t="s">
        <v>55</v>
      </c>
      <c r="G12" s="75">
        <v>-1</v>
      </c>
      <c r="H12" s="70">
        <v>-1</v>
      </c>
      <c r="I12" s="95">
        <f t="shared" si="0"/>
        <v>0</v>
      </c>
      <c r="J12" s="98">
        <f t="shared" si="1"/>
        <v>6.5</v>
      </c>
      <c r="K12" s="75">
        <v>-1</v>
      </c>
      <c r="L12" s="70">
        <v>-1</v>
      </c>
      <c r="M12" s="95">
        <f t="shared" si="2"/>
        <v>0</v>
      </c>
      <c r="N12" s="98">
        <f t="shared" si="3"/>
        <v>6.5</v>
      </c>
      <c r="O12" s="92">
        <f t="shared" si="4"/>
        <v>13</v>
      </c>
      <c r="P12" s="89">
        <f>SUM(K12,G12)</f>
        <v>-2</v>
      </c>
      <c r="Q12" s="71">
        <f>SUM(L12,H12)</f>
        <v>-2</v>
      </c>
      <c r="R12" s="80">
        <f t="shared" si="5"/>
        <v>0</v>
      </c>
      <c r="S12" s="86">
        <f t="shared" si="6"/>
        <v>6.5</v>
      </c>
      <c r="T12" s="83">
        <v>0</v>
      </c>
    </row>
    <row r="13" spans="2:20" ht="18.75">
      <c r="B13" s="61" t="s">
        <v>41</v>
      </c>
      <c r="C13" s="19" t="s">
        <v>22</v>
      </c>
      <c r="D13" s="165"/>
      <c r="E13" s="109"/>
      <c r="F13" s="65" t="s">
        <v>48</v>
      </c>
      <c r="G13" s="75">
        <v>-1</v>
      </c>
      <c r="H13" s="70">
        <v>-1</v>
      </c>
      <c r="I13" s="95">
        <f t="shared" si="0"/>
        <v>0</v>
      </c>
      <c r="J13" s="98">
        <f t="shared" si="1"/>
        <v>6.5</v>
      </c>
      <c r="K13" s="75">
        <v>-1</v>
      </c>
      <c r="L13" s="70">
        <v>-1</v>
      </c>
      <c r="M13" s="95">
        <f t="shared" si="2"/>
        <v>0</v>
      </c>
      <c r="N13" s="98">
        <f t="shared" si="3"/>
        <v>6.5</v>
      </c>
      <c r="O13" s="92">
        <f t="shared" si="4"/>
        <v>13</v>
      </c>
      <c r="P13" s="89">
        <f>SUM(K13,G13)</f>
        <v>-2</v>
      </c>
      <c r="Q13" s="71">
        <f>SUM(L13,H13)</f>
        <v>-2</v>
      </c>
      <c r="R13" s="80">
        <f t="shared" si="5"/>
        <v>0</v>
      </c>
      <c r="S13" s="86">
        <f t="shared" si="6"/>
        <v>6.5</v>
      </c>
      <c r="T13" s="83">
        <v>0</v>
      </c>
    </row>
    <row r="14" spans="2:20" ht="18.75">
      <c r="B14" s="61" t="s">
        <v>43</v>
      </c>
      <c r="C14" s="19" t="s">
        <v>26</v>
      </c>
      <c r="D14" s="45"/>
      <c r="E14" s="109"/>
      <c r="F14" s="65" t="s">
        <v>56</v>
      </c>
      <c r="G14" s="75">
        <v>-1</v>
      </c>
      <c r="H14" s="70">
        <v>-1</v>
      </c>
      <c r="I14" s="95">
        <f t="shared" si="0"/>
        <v>0</v>
      </c>
      <c r="J14" s="98">
        <f t="shared" si="1"/>
        <v>6.5</v>
      </c>
      <c r="K14" s="75">
        <v>-1</v>
      </c>
      <c r="L14" s="70">
        <v>-1</v>
      </c>
      <c r="M14" s="95">
        <f t="shared" si="2"/>
        <v>0</v>
      </c>
      <c r="N14" s="98">
        <f t="shared" si="3"/>
        <v>6.5</v>
      </c>
      <c r="O14" s="92">
        <f t="shared" si="4"/>
        <v>13</v>
      </c>
      <c r="P14" s="89">
        <f>SUM(K14,G14)</f>
        <v>-2</v>
      </c>
      <c r="Q14" s="71">
        <f>SUM(L14,H14)</f>
        <v>-2</v>
      </c>
      <c r="R14" s="80">
        <f t="shared" si="5"/>
        <v>0</v>
      </c>
      <c r="S14" s="86">
        <f t="shared" si="6"/>
        <v>6.5</v>
      </c>
      <c r="T14" s="83">
        <v>0</v>
      </c>
    </row>
    <row r="15" spans="2:20" ht="19.5" thickBot="1">
      <c r="B15" s="62" t="s">
        <v>45</v>
      </c>
      <c r="C15" s="63" t="s">
        <v>30</v>
      </c>
      <c r="D15" s="167"/>
      <c r="E15" s="110"/>
      <c r="F15" s="66" t="s">
        <v>57</v>
      </c>
      <c r="G15" s="76">
        <v>-1</v>
      </c>
      <c r="H15" s="77">
        <v>-1</v>
      </c>
      <c r="I15" s="96">
        <f t="shared" si="0"/>
        <v>0</v>
      </c>
      <c r="J15" s="99">
        <f t="shared" si="1"/>
        <v>6.5</v>
      </c>
      <c r="K15" s="76">
        <v>-1</v>
      </c>
      <c r="L15" s="77">
        <v>-1</v>
      </c>
      <c r="M15" s="96">
        <f t="shared" si="2"/>
        <v>0</v>
      </c>
      <c r="N15" s="99">
        <f t="shared" si="3"/>
        <v>6.5</v>
      </c>
      <c r="O15" s="93">
        <f t="shared" si="4"/>
        <v>13</v>
      </c>
      <c r="P15" s="90">
        <f>SUM(K15,G15)</f>
        <v>-2</v>
      </c>
      <c r="Q15" s="78">
        <f>SUM(L15,H15)</f>
        <v>-2</v>
      </c>
      <c r="R15" s="81">
        <f t="shared" si="5"/>
        <v>0</v>
      </c>
      <c r="S15" s="87">
        <f t="shared" si="6"/>
        <v>6.5</v>
      </c>
      <c r="T15" s="84">
        <v>0</v>
      </c>
    </row>
    <row r="16" spans="2:20" ht="12.75">
      <c r="B16" s="164"/>
      <c r="C16" s="164"/>
      <c r="D16" s="164"/>
      <c r="E16" s="164"/>
      <c r="F16" s="164"/>
      <c r="G16" s="164"/>
      <c r="H16" s="164"/>
      <c r="I16" s="164"/>
      <c r="J16" s="164">
        <f>SUM(J4:J15)</f>
        <v>78</v>
      </c>
      <c r="K16" s="164"/>
      <c r="L16" s="164"/>
      <c r="M16" s="164"/>
      <c r="N16" s="164">
        <f>SUM(N4:N15)</f>
        <v>78</v>
      </c>
      <c r="O16" s="164">
        <f>SUM(O4:O15)</f>
        <v>156</v>
      </c>
      <c r="P16" s="164"/>
      <c r="Q16" s="164"/>
      <c r="R16" s="164"/>
      <c r="S16" s="164"/>
      <c r="T16" s="164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48" t="s">
        <v>110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39" thickBot="1">
      <c r="B3" s="49" t="s">
        <v>1</v>
      </c>
      <c r="C3" s="49"/>
      <c r="D3" s="50" t="s">
        <v>2</v>
      </c>
      <c r="E3" s="50" t="s">
        <v>3</v>
      </c>
      <c r="F3" s="51" t="s">
        <v>4</v>
      </c>
      <c r="G3" s="52" t="s">
        <v>5</v>
      </c>
      <c r="H3" s="53" t="s">
        <v>6</v>
      </c>
      <c r="I3" s="54"/>
      <c r="J3" s="55" t="s">
        <v>7</v>
      </c>
      <c r="K3" s="52" t="s">
        <v>8</v>
      </c>
      <c r="L3" s="53" t="s">
        <v>9</v>
      </c>
      <c r="M3" s="54"/>
      <c r="N3" s="54" t="s">
        <v>10</v>
      </c>
      <c r="O3" s="67" t="s">
        <v>11</v>
      </c>
      <c r="P3" s="68" t="s">
        <v>12</v>
      </c>
      <c r="Q3" s="69" t="s">
        <v>13</v>
      </c>
      <c r="R3" s="56"/>
      <c r="S3" s="57" t="s">
        <v>14</v>
      </c>
      <c r="T3" s="55" t="s">
        <v>15</v>
      </c>
    </row>
    <row r="4" spans="2:20" ht="18.75">
      <c r="B4" s="58" t="s">
        <v>74</v>
      </c>
      <c r="C4" s="59" t="s">
        <v>51</v>
      </c>
      <c r="D4" s="60"/>
      <c r="E4" s="108"/>
      <c r="F4" s="64" t="s">
        <v>19</v>
      </c>
      <c r="G4" s="72">
        <v>-1</v>
      </c>
      <c r="H4" s="73">
        <v>-1</v>
      </c>
      <c r="I4" s="94">
        <f>COUNTIF(G$4:G$15,"&lt;"&amp;G4)*ROWS(G$4:G$15)+COUNTIF(H$4:H$15,"&lt;"&amp;H4)</f>
        <v>0</v>
      </c>
      <c r="J4" s="97">
        <f>IF(COUNTIF(I$4:I$15,I4)&gt;1,RANK(I4,I$4:I$15,0)+(COUNT(I$4:I$15)+1-RANK(I4,I$4:I$15,0)-RANK(I4,I$4:I$15,1))/2,RANK(I4,I$4:I$15,0)+(COUNT(I$4:I$15)+1-RANK(I4,I$4:I$15,0)-RANK(I4,I$4:I$15,1)))</f>
        <v>6.5</v>
      </c>
      <c r="K4" s="72">
        <v>-1</v>
      </c>
      <c r="L4" s="73">
        <v>-1</v>
      </c>
      <c r="M4" s="94">
        <f>COUNTIF(K$4:K$15,"&lt;"&amp;K4)*ROWS(K$4:K$15)+COUNTIF(L$4:L$15,"&lt;"&amp;L4)</f>
        <v>0</v>
      </c>
      <c r="N4" s="97">
        <f>IF(COUNTIF(M$4:M$15,M4)&gt;1,RANK(M4,M$4:M$15,0)+(COUNT(M$4:M$15)+1-RANK(M4,M$4:M$15,0)-RANK(M4,M$4:M$15,1))/2,RANK(M4,M$4:M$15,0)+(COUNT(M$4:M$15)+1-RANK(M4,M$4:M$15,0)-RANK(M4,M$4:M$15,1)))</f>
        <v>6.5</v>
      </c>
      <c r="O4" s="91">
        <f>SUM(J4,N4)</f>
        <v>13</v>
      </c>
      <c r="P4" s="88">
        <f>SUM(K4,G4)</f>
        <v>-2</v>
      </c>
      <c r="Q4" s="74">
        <f>SUM(L4,H4)</f>
        <v>-2</v>
      </c>
      <c r="R4" s="79">
        <f>(COUNTIF(O$4:O$15,"&gt;"&amp;O4)*ROWS(O$4:O$14)+COUNTIF(P$4:P$15,"&lt;"&amp;P4))*ROWS(O$4:O$15)+COUNTIF(Q$4:Q$15,"&lt;"&amp;Q4)</f>
        <v>0</v>
      </c>
      <c r="S4" s="85">
        <f>IF(COUNTIF(R$4:R$15,R4)&gt;1,RANK(R4,R$4:R$15,0)+(COUNT(R$4:R$15)+1-RANK(R4,R$4:R$15,0)-RANK(R4,R$4:R$15,1))/2,RANK(R4,R$4:R$15,0)+(COUNT(R$4:R$15)+1-RANK(R4,R$4:R$15,0)-RANK(R4,R$4:R$15,1)))</f>
        <v>6.5</v>
      </c>
      <c r="T4" s="82">
        <v>0</v>
      </c>
    </row>
    <row r="5" spans="2:20" ht="18.75">
      <c r="B5" s="61" t="s">
        <v>57</v>
      </c>
      <c r="C5" s="19" t="s">
        <v>52</v>
      </c>
      <c r="D5" s="165"/>
      <c r="E5" s="109"/>
      <c r="F5" s="65" t="s">
        <v>22</v>
      </c>
      <c r="G5" s="75">
        <v>-1</v>
      </c>
      <c r="H5" s="70">
        <v>-1</v>
      </c>
      <c r="I5" s="95">
        <f aca="true" t="shared" si="0" ref="I5:I15">COUNTIF(G$4:G$15,"&lt;"&amp;G5)*ROWS(G$4:G$15)+COUNTIF(H$4:H$15,"&lt;"&amp;H5)</f>
        <v>0</v>
      </c>
      <c r="J5" s="98">
        <f aca="true" t="shared" si="1" ref="J5:J15">IF(COUNTIF(I$4:I$15,I5)&gt;1,RANK(I5,I$4:I$15,0)+(COUNT(I$4:I$15)+1-RANK(I5,I$4:I$15,0)-RANK(I5,I$4:I$15,1))/2,RANK(I5,I$4:I$15,0)+(COUNT(I$4:I$15)+1-RANK(I5,I$4:I$15,0)-RANK(I5,I$4:I$15,1)))</f>
        <v>6.5</v>
      </c>
      <c r="K5" s="75">
        <v>-1</v>
      </c>
      <c r="L5" s="70">
        <v>-1</v>
      </c>
      <c r="M5" s="95">
        <f aca="true" t="shared" si="2" ref="M5:M15">COUNTIF(K$4:K$15,"&lt;"&amp;K5)*ROWS(K$4:K$15)+COUNTIF(L$4:L$15,"&lt;"&amp;L5)</f>
        <v>0</v>
      </c>
      <c r="N5" s="98">
        <f aca="true" t="shared" si="3" ref="N5:N15">IF(COUNTIF(M$4:M$15,M5)&gt;1,RANK(M5,M$4:M$15,0)+(COUNT(M$4:M$15)+1-RANK(M5,M$4:M$15,0)-RANK(M5,M$4:M$15,1))/2,RANK(M5,M$4:M$15,0)+(COUNT(M$4:M$15)+1-RANK(M5,M$4:M$15,0)-RANK(M5,M$4:M$15,1)))</f>
        <v>6.5</v>
      </c>
      <c r="O5" s="92">
        <f aca="true" t="shared" si="4" ref="O5:O15">SUM(J5,N5)</f>
        <v>13</v>
      </c>
      <c r="P5" s="89">
        <f>SUM(K5,G5)</f>
        <v>-2</v>
      </c>
      <c r="Q5" s="71">
        <f>SUM(L5,H5)</f>
        <v>-2</v>
      </c>
      <c r="R5" s="80">
        <f aca="true" t="shared" si="5" ref="R5:R15">(COUNTIF(O$4:O$15,"&gt;"&amp;O5)*ROWS(O$4:O$14)+COUNTIF(P$4:P$15,"&lt;"&amp;P5))*ROWS(O$4:O$15)+COUNTIF(Q$4:Q$15,"&lt;"&amp;Q5)</f>
        <v>0</v>
      </c>
      <c r="S5" s="86">
        <f aca="true" t="shared" si="6" ref="S5:S15">IF(COUNTIF(R$4:R$15,R5)&gt;1,RANK(R5,R$4:R$15,0)+(COUNT(R$4:R$15)+1-RANK(R5,R$4:R$15,0)-RANK(R5,R$4:R$15,1))/2,RANK(R5,R$4:R$15,0)+(COUNT(R$4:R$15)+1-RANK(R5,R$4:R$15,0)-RANK(R5,R$4:R$15,1)))</f>
        <v>6.5</v>
      </c>
      <c r="T5" s="83">
        <v>0</v>
      </c>
    </row>
    <row r="6" spans="2:20" ht="18.75">
      <c r="B6" s="61" t="s">
        <v>58</v>
      </c>
      <c r="C6" s="19" t="s">
        <v>53</v>
      </c>
      <c r="D6" s="165"/>
      <c r="E6" s="109"/>
      <c r="F6" s="65" t="s">
        <v>26</v>
      </c>
      <c r="G6" s="75">
        <v>-1</v>
      </c>
      <c r="H6" s="70">
        <v>-1</v>
      </c>
      <c r="I6" s="95">
        <f t="shared" si="0"/>
        <v>0</v>
      </c>
      <c r="J6" s="98">
        <f t="shared" si="1"/>
        <v>6.5</v>
      </c>
      <c r="K6" s="75">
        <v>-1</v>
      </c>
      <c r="L6" s="70">
        <v>-1</v>
      </c>
      <c r="M6" s="95">
        <f t="shared" si="2"/>
        <v>0</v>
      </c>
      <c r="N6" s="98">
        <f t="shared" si="3"/>
        <v>6.5</v>
      </c>
      <c r="O6" s="92">
        <f t="shared" si="4"/>
        <v>13</v>
      </c>
      <c r="P6" s="89">
        <f>SUM(K6,G6)</f>
        <v>-2</v>
      </c>
      <c r="Q6" s="71">
        <f>SUM(L6,H6)</f>
        <v>-2</v>
      </c>
      <c r="R6" s="80">
        <f t="shared" si="5"/>
        <v>0</v>
      </c>
      <c r="S6" s="86">
        <f t="shared" si="6"/>
        <v>6.5</v>
      </c>
      <c r="T6" s="83">
        <v>0</v>
      </c>
    </row>
    <row r="7" spans="2:20" ht="18.75">
      <c r="B7" s="61" t="s">
        <v>59</v>
      </c>
      <c r="C7" s="19" t="s">
        <v>54</v>
      </c>
      <c r="D7" s="165"/>
      <c r="E7" s="109"/>
      <c r="F7" s="65" t="s">
        <v>30</v>
      </c>
      <c r="G7" s="75">
        <v>-1</v>
      </c>
      <c r="H7" s="70">
        <v>-1</v>
      </c>
      <c r="I7" s="95">
        <f t="shared" si="0"/>
        <v>0</v>
      </c>
      <c r="J7" s="98">
        <f t="shared" si="1"/>
        <v>6.5</v>
      </c>
      <c r="K7" s="75">
        <v>-1</v>
      </c>
      <c r="L7" s="70">
        <v>-1</v>
      </c>
      <c r="M7" s="95">
        <f t="shared" si="2"/>
        <v>0</v>
      </c>
      <c r="N7" s="98">
        <f t="shared" si="3"/>
        <v>6.5</v>
      </c>
      <c r="O7" s="92">
        <f t="shared" si="4"/>
        <v>13</v>
      </c>
      <c r="P7" s="89">
        <f>SUM(K7,G7)</f>
        <v>-2</v>
      </c>
      <c r="Q7" s="71">
        <f>SUM(L7,H7)</f>
        <v>-2</v>
      </c>
      <c r="R7" s="80">
        <f t="shared" si="5"/>
        <v>0</v>
      </c>
      <c r="S7" s="86">
        <f t="shared" si="6"/>
        <v>6.5</v>
      </c>
      <c r="T7" s="83">
        <v>0</v>
      </c>
    </row>
    <row r="8" spans="2:20" ht="18.75">
      <c r="B8" s="61" t="s">
        <v>60</v>
      </c>
      <c r="C8" s="19" t="s">
        <v>55</v>
      </c>
      <c r="D8" s="165"/>
      <c r="E8" s="109"/>
      <c r="F8" s="65" t="s">
        <v>34</v>
      </c>
      <c r="G8" s="75">
        <v>-1</v>
      </c>
      <c r="H8" s="70">
        <v>-1</v>
      </c>
      <c r="I8" s="95">
        <f t="shared" si="0"/>
        <v>0</v>
      </c>
      <c r="J8" s="98">
        <f t="shared" si="1"/>
        <v>6.5</v>
      </c>
      <c r="K8" s="75">
        <v>-1</v>
      </c>
      <c r="L8" s="70">
        <v>-1</v>
      </c>
      <c r="M8" s="95">
        <f t="shared" si="2"/>
        <v>0</v>
      </c>
      <c r="N8" s="98">
        <f t="shared" si="3"/>
        <v>6.5</v>
      </c>
      <c r="O8" s="92">
        <f t="shared" si="4"/>
        <v>13</v>
      </c>
      <c r="P8" s="89">
        <f>SUM(K8,G8)</f>
        <v>-2</v>
      </c>
      <c r="Q8" s="71">
        <f>SUM(L8,H8)</f>
        <v>-2</v>
      </c>
      <c r="R8" s="80">
        <f t="shared" si="5"/>
        <v>0</v>
      </c>
      <c r="S8" s="86">
        <f t="shared" si="6"/>
        <v>6.5</v>
      </c>
      <c r="T8" s="83">
        <v>0</v>
      </c>
    </row>
    <row r="9" spans="2:20" ht="18.75">
      <c r="B9" s="61" t="s">
        <v>49</v>
      </c>
      <c r="C9" s="19" t="s">
        <v>109</v>
      </c>
      <c r="D9" s="166"/>
      <c r="E9" s="109"/>
      <c r="F9" s="65" t="s">
        <v>37</v>
      </c>
      <c r="G9" s="75">
        <v>-1</v>
      </c>
      <c r="H9" s="70">
        <v>-1</v>
      </c>
      <c r="I9" s="95">
        <f t="shared" si="0"/>
        <v>0</v>
      </c>
      <c r="J9" s="98">
        <f t="shared" si="1"/>
        <v>6.5</v>
      </c>
      <c r="K9" s="75">
        <v>-1</v>
      </c>
      <c r="L9" s="70">
        <v>-1</v>
      </c>
      <c r="M9" s="95">
        <f t="shared" si="2"/>
        <v>0</v>
      </c>
      <c r="N9" s="98">
        <f t="shared" si="3"/>
        <v>6.5</v>
      </c>
      <c r="O9" s="92">
        <f t="shared" si="4"/>
        <v>13</v>
      </c>
      <c r="P9" s="89">
        <f>SUM(K9,G9)</f>
        <v>-2</v>
      </c>
      <c r="Q9" s="71">
        <f>SUM(L9,H9)</f>
        <v>-2</v>
      </c>
      <c r="R9" s="80">
        <f t="shared" si="5"/>
        <v>0</v>
      </c>
      <c r="S9" s="86">
        <f t="shared" si="6"/>
        <v>6.5</v>
      </c>
      <c r="T9" s="83">
        <v>0</v>
      </c>
    </row>
    <row r="10" spans="2:20" ht="18.75">
      <c r="B10" s="61" t="s">
        <v>51</v>
      </c>
      <c r="C10" s="19" t="s">
        <v>56</v>
      </c>
      <c r="D10" s="165"/>
      <c r="E10" s="109"/>
      <c r="F10" s="65" t="s">
        <v>39</v>
      </c>
      <c r="G10" s="75">
        <v>-1</v>
      </c>
      <c r="H10" s="70">
        <v>-1</v>
      </c>
      <c r="I10" s="95">
        <f t="shared" si="0"/>
        <v>0</v>
      </c>
      <c r="J10" s="98">
        <f t="shared" si="1"/>
        <v>6.5</v>
      </c>
      <c r="K10" s="75">
        <v>-1</v>
      </c>
      <c r="L10" s="70">
        <v>-1</v>
      </c>
      <c r="M10" s="95">
        <f t="shared" si="2"/>
        <v>0</v>
      </c>
      <c r="N10" s="98">
        <f t="shared" si="3"/>
        <v>6.5</v>
      </c>
      <c r="O10" s="92">
        <f t="shared" si="4"/>
        <v>13</v>
      </c>
      <c r="P10" s="89">
        <f>SUM(K10,G10)</f>
        <v>-2</v>
      </c>
      <c r="Q10" s="71">
        <f>SUM(L10,H10)</f>
        <v>-2</v>
      </c>
      <c r="R10" s="80">
        <f t="shared" si="5"/>
        <v>0</v>
      </c>
      <c r="S10" s="86">
        <f t="shared" si="6"/>
        <v>6.5</v>
      </c>
      <c r="T10" s="83">
        <v>0</v>
      </c>
    </row>
    <row r="11" spans="2:20" ht="18.75">
      <c r="B11" s="61" t="s">
        <v>52</v>
      </c>
      <c r="C11" s="19" t="s">
        <v>57</v>
      </c>
      <c r="D11" s="165"/>
      <c r="E11" s="109"/>
      <c r="F11" s="65" t="s">
        <v>41</v>
      </c>
      <c r="G11" s="75">
        <v>-1</v>
      </c>
      <c r="H11" s="70">
        <v>-1</v>
      </c>
      <c r="I11" s="95">
        <f t="shared" si="0"/>
        <v>0</v>
      </c>
      <c r="J11" s="98">
        <f t="shared" si="1"/>
        <v>6.5</v>
      </c>
      <c r="K11" s="75">
        <v>-1</v>
      </c>
      <c r="L11" s="70">
        <v>-1</v>
      </c>
      <c r="M11" s="95">
        <f t="shared" si="2"/>
        <v>0</v>
      </c>
      <c r="N11" s="98">
        <f t="shared" si="3"/>
        <v>6.5</v>
      </c>
      <c r="O11" s="92">
        <f t="shared" si="4"/>
        <v>13</v>
      </c>
      <c r="P11" s="89">
        <f>SUM(K11,G11)</f>
        <v>-2</v>
      </c>
      <c r="Q11" s="71">
        <f>SUM(L11,H11)</f>
        <v>-2</v>
      </c>
      <c r="R11" s="80">
        <f t="shared" si="5"/>
        <v>0</v>
      </c>
      <c r="S11" s="86">
        <f t="shared" si="6"/>
        <v>6.5</v>
      </c>
      <c r="T11" s="83">
        <v>0</v>
      </c>
    </row>
    <row r="12" spans="2:20" ht="18.75">
      <c r="B12" s="61" t="s">
        <v>53</v>
      </c>
      <c r="C12" s="19" t="s">
        <v>58</v>
      </c>
      <c r="D12" s="165"/>
      <c r="E12" s="109"/>
      <c r="F12" s="65" t="s">
        <v>43</v>
      </c>
      <c r="G12" s="75">
        <v>-1</v>
      </c>
      <c r="H12" s="70">
        <v>-1</v>
      </c>
      <c r="I12" s="95">
        <f t="shared" si="0"/>
        <v>0</v>
      </c>
      <c r="J12" s="98">
        <f t="shared" si="1"/>
        <v>6.5</v>
      </c>
      <c r="K12" s="75">
        <v>-1</v>
      </c>
      <c r="L12" s="70">
        <v>-1</v>
      </c>
      <c r="M12" s="95">
        <f t="shared" si="2"/>
        <v>0</v>
      </c>
      <c r="N12" s="98">
        <f t="shared" si="3"/>
        <v>6.5</v>
      </c>
      <c r="O12" s="92">
        <f t="shared" si="4"/>
        <v>13</v>
      </c>
      <c r="P12" s="89">
        <f>SUM(K12,G12)</f>
        <v>-2</v>
      </c>
      <c r="Q12" s="71">
        <f>SUM(L12,H12)</f>
        <v>-2</v>
      </c>
      <c r="R12" s="80">
        <f t="shared" si="5"/>
        <v>0</v>
      </c>
      <c r="S12" s="86">
        <f t="shared" si="6"/>
        <v>6.5</v>
      </c>
      <c r="T12" s="83">
        <v>0</v>
      </c>
    </row>
    <row r="13" spans="2:20" ht="18.75">
      <c r="B13" s="61" t="s">
        <v>54</v>
      </c>
      <c r="C13" s="19" t="s">
        <v>59</v>
      </c>
      <c r="D13" s="165"/>
      <c r="E13" s="109"/>
      <c r="F13" s="65" t="s">
        <v>45</v>
      </c>
      <c r="G13" s="75">
        <v>-1</v>
      </c>
      <c r="H13" s="70">
        <v>-1</v>
      </c>
      <c r="I13" s="95">
        <f t="shared" si="0"/>
        <v>0</v>
      </c>
      <c r="J13" s="98">
        <f t="shared" si="1"/>
        <v>6.5</v>
      </c>
      <c r="K13" s="75">
        <v>-1</v>
      </c>
      <c r="L13" s="70">
        <v>-1</v>
      </c>
      <c r="M13" s="95">
        <f t="shared" si="2"/>
        <v>0</v>
      </c>
      <c r="N13" s="98">
        <f t="shared" si="3"/>
        <v>6.5</v>
      </c>
      <c r="O13" s="92">
        <f t="shared" si="4"/>
        <v>13</v>
      </c>
      <c r="P13" s="89">
        <f>SUM(K13,G13)</f>
        <v>-2</v>
      </c>
      <c r="Q13" s="71">
        <f>SUM(L13,H13)</f>
        <v>-2</v>
      </c>
      <c r="R13" s="80">
        <f t="shared" si="5"/>
        <v>0</v>
      </c>
      <c r="S13" s="86">
        <f t="shared" si="6"/>
        <v>6.5</v>
      </c>
      <c r="T13" s="83">
        <v>0</v>
      </c>
    </row>
    <row r="14" spans="2:20" ht="18.75">
      <c r="B14" s="61" t="s">
        <v>55</v>
      </c>
      <c r="C14" s="19" t="s">
        <v>60</v>
      </c>
      <c r="D14" s="45"/>
      <c r="E14" s="109"/>
      <c r="F14" s="65" t="s">
        <v>47</v>
      </c>
      <c r="G14" s="75">
        <v>-1</v>
      </c>
      <c r="H14" s="70">
        <v>-1</v>
      </c>
      <c r="I14" s="95">
        <f t="shared" si="0"/>
        <v>0</v>
      </c>
      <c r="J14" s="98">
        <f t="shared" si="1"/>
        <v>6.5</v>
      </c>
      <c r="K14" s="75">
        <v>-1</v>
      </c>
      <c r="L14" s="70">
        <v>-1</v>
      </c>
      <c r="M14" s="95">
        <f t="shared" si="2"/>
        <v>0</v>
      </c>
      <c r="N14" s="98">
        <f t="shared" si="3"/>
        <v>6.5</v>
      </c>
      <c r="O14" s="92">
        <f t="shared" si="4"/>
        <v>13</v>
      </c>
      <c r="P14" s="89">
        <f>SUM(K14,G14)</f>
        <v>-2</v>
      </c>
      <c r="Q14" s="71">
        <f>SUM(L14,H14)</f>
        <v>-2</v>
      </c>
      <c r="R14" s="80">
        <f t="shared" si="5"/>
        <v>0</v>
      </c>
      <c r="S14" s="86">
        <f t="shared" si="6"/>
        <v>6.5</v>
      </c>
      <c r="T14" s="83">
        <v>0</v>
      </c>
    </row>
    <row r="15" spans="2:20" ht="19.5" thickBot="1">
      <c r="B15" s="62" t="s">
        <v>48</v>
      </c>
      <c r="C15" s="63" t="s">
        <v>49</v>
      </c>
      <c r="D15" s="167"/>
      <c r="E15" s="110"/>
      <c r="F15" s="66" t="s">
        <v>50</v>
      </c>
      <c r="G15" s="76">
        <v>-1</v>
      </c>
      <c r="H15" s="77">
        <v>-1</v>
      </c>
      <c r="I15" s="96">
        <f t="shared" si="0"/>
        <v>0</v>
      </c>
      <c r="J15" s="99">
        <f t="shared" si="1"/>
        <v>6.5</v>
      </c>
      <c r="K15" s="76">
        <v>-1</v>
      </c>
      <c r="L15" s="77">
        <v>-1</v>
      </c>
      <c r="M15" s="96">
        <f t="shared" si="2"/>
        <v>0</v>
      </c>
      <c r="N15" s="99">
        <f t="shared" si="3"/>
        <v>6.5</v>
      </c>
      <c r="O15" s="93">
        <f t="shared" si="4"/>
        <v>13</v>
      </c>
      <c r="P15" s="90">
        <f>SUM(K15,G15)</f>
        <v>-2</v>
      </c>
      <c r="Q15" s="78">
        <f>SUM(L15,H15)</f>
        <v>-2</v>
      </c>
      <c r="R15" s="81">
        <f t="shared" si="5"/>
        <v>0</v>
      </c>
      <c r="S15" s="87">
        <f t="shared" si="6"/>
        <v>6.5</v>
      </c>
      <c r="T15" s="84">
        <v>0</v>
      </c>
    </row>
    <row r="16" spans="2:20" ht="12.75">
      <c r="B16" s="164"/>
      <c r="C16" s="164"/>
      <c r="D16" s="164"/>
      <c r="E16" s="164"/>
      <c r="F16" s="164"/>
      <c r="G16" s="164"/>
      <c r="H16" s="164"/>
      <c r="I16" s="164"/>
      <c r="J16" s="164">
        <f>SUM(J4:J15)</f>
        <v>78</v>
      </c>
      <c r="K16" s="164"/>
      <c r="L16" s="164"/>
      <c r="M16" s="164"/>
      <c r="N16" s="164">
        <f>SUM(N4:N15)</f>
        <v>78</v>
      </c>
      <c r="O16" s="164">
        <f>SUM(O4:O15)</f>
        <v>156</v>
      </c>
      <c r="P16" s="164"/>
      <c r="Q16" s="164"/>
      <c r="R16" s="164"/>
      <c r="S16" s="164"/>
      <c r="T16" s="164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4" width="13.00390625" style="0" customWidth="1"/>
    <col min="5" max="5" width="11.57421875" style="0" bestFit="1" customWidth="1"/>
    <col min="6" max="6" width="8.28125" style="0" bestFit="1" customWidth="1"/>
    <col min="7" max="7" width="11.57421875" style="0" bestFit="1" customWidth="1"/>
    <col min="8" max="8" width="12.140625" style="0" customWidth="1"/>
    <col min="9" max="15" width="12.28125" style="0" customWidth="1"/>
    <col min="16" max="16" width="29.140625" style="0" customWidth="1"/>
    <col min="17" max="17" width="11.57421875" style="0" customWidth="1"/>
    <col min="18" max="18" width="13.28125" style="0" customWidth="1"/>
    <col min="19" max="19" width="16.4218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39"/>
    </row>
    <row r="2" spans="1:19" ht="54" customHeight="1" thickBot="1">
      <c r="A2" s="39"/>
      <c r="B2" s="133" t="s">
        <v>120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40"/>
    </row>
    <row r="3" spans="1:26" ht="16.5" customHeight="1" thickBot="1">
      <c r="A3" s="39"/>
      <c r="B3" s="134" t="s">
        <v>86</v>
      </c>
      <c r="C3" s="114" t="s">
        <v>3</v>
      </c>
      <c r="D3" s="107" t="s">
        <v>87</v>
      </c>
      <c r="E3" s="105"/>
      <c r="F3" s="105"/>
      <c r="G3" s="104" t="s">
        <v>88</v>
      </c>
      <c r="H3" s="105"/>
      <c r="I3" s="106"/>
      <c r="J3" s="107" t="s">
        <v>89</v>
      </c>
      <c r="K3" s="105"/>
      <c r="L3" s="105"/>
      <c r="M3" s="104" t="s">
        <v>90</v>
      </c>
      <c r="N3" s="105"/>
      <c r="O3" s="105"/>
      <c r="P3" s="116" t="s">
        <v>91</v>
      </c>
      <c r="Q3" s="118" t="s">
        <v>13</v>
      </c>
      <c r="R3" s="119" t="s">
        <v>92</v>
      </c>
      <c r="S3" s="114" t="s">
        <v>93</v>
      </c>
      <c r="T3" s="38" t="s">
        <v>94</v>
      </c>
      <c r="U3" s="39"/>
      <c r="V3" s="38" t="s">
        <v>95</v>
      </c>
      <c r="W3" s="38" t="s">
        <v>96</v>
      </c>
      <c r="X3" s="39"/>
      <c r="Y3" s="39"/>
      <c r="Z3" s="39"/>
    </row>
    <row r="4" spans="1:26" ht="23.25" thickBot="1">
      <c r="A4" s="39"/>
      <c r="B4" s="135"/>
      <c r="C4" s="120"/>
      <c r="D4" s="111" t="s">
        <v>93</v>
      </c>
      <c r="E4" s="103" t="s">
        <v>121</v>
      </c>
      <c r="F4" s="103" t="s">
        <v>122</v>
      </c>
      <c r="G4" s="113" t="s">
        <v>93</v>
      </c>
      <c r="H4" s="103" t="s">
        <v>121</v>
      </c>
      <c r="I4" s="112" t="s">
        <v>122</v>
      </c>
      <c r="J4" s="111" t="s">
        <v>93</v>
      </c>
      <c r="K4" s="103" t="s">
        <v>121</v>
      </c>
      <c r="L4" s="103" t="s">
        <v>122</v>
      </c>
      <c r="M4" s="113" t="s">
        <v>93</v>
      </c>
      <c r="N4" s="103" t="s">
        <v>121</v>
      </c>
      <c r="O4" s="103" t="s">
        <v>122</v>
      </c>
      <c r="P4" s="117"/>
      <c r="Q4" s="122"/>
      <c r="R4" s="123"/>
      <c r="S4" s="115"/>
      <c r="T4" s="38"/>
      <c r="U4" s="39"/>
      <c r="V4" s="38"/>
      <c r="W4" s="38"/>
      <c r="X4" s="39"/>
      <c r="Y4" s="39"/>
      <c r="Z4" s="39"/>
    </row>
    <row r="5" spans="1:26" ht="18.75" thickBot="1">
      <c r="A5" s="39"/>
      <c r="B5" s="136" t="s">
        <v>97</v>
      </c>
      <c r="C5" s="162" t="e">
        <f>LOOKUP(Sobota_I_kolo_sekt_A!E4,Sobota_I_kolo_sekt_A!E4)</f>
        <v>#N/A</v>
      </c>
      <c r="D5" s="144">
        <f>LOOKUP(Sobota_I_kolo_sekt_A!S4,Sobota_I_kolo_sekt_A!S4)</f>
        <v>6.5</v>
      </c>
      <c r="E5" s="142">
        <f>LOOKUP(Sobota_I_kolo_sekt_A!Q4,Sobota_I_kolo_sekt_A!Q4)</f>
        <v>-2</v>
      </c>
      <c r="F5" s="145">
        <f>LOOKUP(Sobota_I_kolo_sekt_A!P4,Sobota_I_kolo_sekt_A!P4)</f>
        <v>-2</v>
      </c>
      <c r="G5" s="141"/>
      <c r="H5" s="142"/>
      <c r="I5" s="145"/>
      <c r="J5" s="141"/>
      <c r="K5" s="142"/>
      <c r="L5" s="143"/>
      <c r="M5" s="144"/>
      <c r="N5" s="142"/>
      <c r="O5" s="145"/>
      <c r="P5" s="124">
        <f>SUM(D5,G5,J5,M5)</f>
        <v>6.5</v>
      </c>
      <c r="Q5" s="127">
        <f>SUM(E5,H5,K5,N5)</f>
        <v>-2</v>
      </c>
      <c r="R5" s="130">
        <f>SUM(F5,I5,L5,O5)</f>
        <v>-2</v>
      </c>
      <c r="S5" s="146">
        <v>1</v>
      </c>
      <c r="T5">
        <v>44</v>
      </c>
      <c r="U5" s="39"/>
      <c r="V5" s="39">
        <v>18</v>
      </c>
      <c r="W5" s="39">
        <v>27</v>
      </c>
      <c r="X5" s="39"/>
      <c r="Y5" s="39"/>
      <c r="Z5" s="39"/>
    </row>
    <row r="6" spans="1:26" ht="18">
      <c r="A6" s="39"/>
      <c r="B6" s="137" t="s">
        <v>98</v>
      </c>
      <c r="C6" s="162" t="e">
        <f>LOOKUP(Sobota_I_kolo_sekt_A!E5,Sobota_I_kolo_sekt_A!E5)</f>
        <v>#N/A</v>
      </c>
      <c r="D6" s="150">
        <f>LOOKUP(Sobota_I_kolo_sekt_A!S5,Sobota_I_kolo_sekt_A!S5)</f>
        <v>6.5</v>
      </c>
      <c r="E6" s="148">
        <f>LOOKUP(Sobota_I_kolo_sekt_A!Q5,Sobota_I_kolo_sekt_A!Q5)</f>
        <v>-2</v>
      </c>
      <c r="F6" s="151">
        <f>LOOKUP(Sobota_I_kolo_sekt_A!P5,Sobota_I_kolo_sekt_A!P5)</f>
        <v>-2</v>
      </c>
      <c r="G6" s="147"/>
      <c r="H6" s="148"/>
      <c r="I6" s="151"/>
      <c r="J6" s="147"/>
      <c r="K6" s="148"/>
      <c r="L6" s="149"/>
      <c r="M6" s="150"/>
      <c r="N6" s="148"/>
      <c r="O6" s="151"/>
      <c r="P6" s="125">
        <f aca="true" t="shared" si="0" ref="P6:P16">SUM(F6:I6)</f>
        <v>-2</v>
      </c>
      <c r="Q6" s="128">
        <f aca="true" t="shared" si="1" ref="Q6:Q16">SUM(E6,H6,K6,N6)</f>
        <v>-2</v>
      </c>
      <c r="R6" s="131">
        <f aca="true" t="shared" si="2" ref="R6:R16">SUM(F6,I6,L6,O6)</f>
        <v>-2</v>
      </c>
      <c r="S6" s="152">
        <v>1</v>
      </c>
      <c r="T6" s="40">
        <v>30</v>
      </c>
      <c r="U6" s="39"/>
      <c r="V6" s="39">
        <v>23</v>
      </c>
      <c r="W6" s="39">
        <v>11</v>
      </c>
      <c r="X6" s="39"/>
      <c r="Y6" s="39"/>
      <c r="Z6" s="39"/>
    </row>
    <row r="7" spans="1:26" ht="18">
      <c r="A7" s="39"/>
      <c r="B7" s="137" t="s">
        <v>99</v>
      </c>
      <c r="C7" s="162" t="e">
        <f>LOOKUP(Sobota_I_kolo_sekt_A!E6,Sobota_I_kolo_sekt_A!E6)</f>
        <v>#N/A</v>
      </c>
      <c r="D7" s="150">
        <f>LOOKUP(Sobota_I_kolo_sekt_A!S6,Sobota_I_kolo_sekt_A!S6)</f>
        <v>6.5</v>
      </c>
      <c r="E7" s="148">
        <f>LOOKUP(Sobota_I_kolo_sekt_A!Q6,Sobota_I_kolo_sekt_A!Q6)</f>
        <v>-2</v>
      </c>
      <c r="F7" s="151">
        <f>LOOKUP(Sobota_I_kolo_sekt_A!P6,Sobota_I_kolo_sekt_A!P6)</f>
        <v>-2</v>
      </c>
      <c r="G7" s="147"/>
      <c r="H7" s="148"/>
      <c r="I7" s="151"/>
      <c r="J7" s="147"/>
      <c r="K7" s="148"/>
      <c r="L7" s="149"/>
      <c r="M7" s="150"/>
      <c r="N7" s="148"/>
      <c r="O7" s="151"/>
      <c r="P7" s="125">
        <f t="shared" si="0"/>
        <v>-2</v>
      </c>
      <c r="Q7" s="128">
        <f t="shared" si="1"/>
        <v>-2</v>
      </c>
      <c r="R7" s="131">
        <f t="shared" si="2"/>
        <v>-2</v>
      </c>
      <c r="S7" s="152">
        <v>1</v>
      </c>
      <c r="T7" s="39">
        <v>23</v>
      </c>
      <c r="U7" s="39"/>
      <c r="V7" s="39">
        <v>23</v>
      </c>
      <c r="W7" s="39">
        <v>5</v>
      </c>
      <c r="X7" s="39"/>
      <c r="Y7" s="39"/>
      <c r="Z7" s="39"/>
    </row>
    <row r="8" spans="1:26" ht="18">
      <c r="A8" s="39"/>
      <c r="B8" s="137" t="s">
        <v>100</v>
      </c>
      <c r="C8" s="162" t="e">
        <f>LOOKUP(Sobota_I_kolo_sekt_A!E7,Sobota_I_kolo_sekt_A!E7)</f>
        <v>#N/A</v>
      </c>
      <c r="D8" s="150">
        <f>LOOKUP(Sobota_I_kolo_sekt_A!S7,Sobota_I_kolo_sekt_A!S7)</f>
        <v>6.5</v>
      </c>
      <c r="E8" s="148">
        <f>LOOKUP(Sobota_I_kolo_sekt_A!Q7,Sobota_I_kolo_sekt_A!Q7)</f>
        <v>-2</v>
      </c>
      <c r="F8" s="151">
        <f>LOOKUP(Sobota_I_kolo_sekt_A!P7,Sobota_I_kolo_sekt_A!P7)</f>
        <v>-2</v>
      </c>
      <c r="G8" s="147"/>
      <c r="H8" s="148"/>
      <c r="I8" s="151"/>
      <c r="J8" s="147"/>
      <c r="K8" s="148"/>
      <c r="L8" s="149"/>
      <c r="M8" s="150"/>
      <c r="N8" s="148"/>
      <c r="O8" s="151"/>
      <c r="P8" s="125">
        <f t="shared" si="0"/>
        <v>-2</v>
      </c>
      <c r="Q8" s="128">
        <f t="shared" si="1"/>
        <v>-2</v>
      </c>
      <c r="R8" s="131">
        <f t="shared" si="2"/>
        <v>-2</v>
      </c>
      <c r="S8" s="152">
        <v>1</v>
      </c>
      <c r="T8" s="39">
        <v>26</v>
      </c>
      <c r="U8" s="39"/>
      <c r="V8" s="39">
        <v>23</v>
      </c>
      <c r="W8" s="39">
        <v>27</v>
      </c>
      <c r="X8" s="39"/>
      <c r="Y8" s="39"/>
      <c r="Z8" s="39"/>
    </row>
    <row r="9" spans="1:26" ht="18">
      <c r="A9" s="39"/>
      <c r="B9" s="137" t="s">
        <v>101</v>
      </c>
      <c r="C9" s="162" t="e">
        <f>LOOKUP(Sobota_I_kolo_sekt_A!E8,Sobota_I_kolo_sekt_A!E8)</f>
        <v>#N/A</v>
      </c>
      <c r="D9" s="150">
        <f>LOOKUP(Sobota_I_kolo_sekt_A!S8,Sobota_I_kolo_sekt_A!S8)</f>
        <v>6.5</v>
      </c>
      <c r="E9" s="148">
        <f>LOOKUP(Sobota_I_kolo_sekt_A!Q8,Sobota_I_kolo_sekt_A!Q8)</f>
        <v>-2</v>
      </c>
      <c r="F9" s="151">
        <f>LOOKUP(Sobota_I_kolo_sekt_A!P8,Sobota_I_kolo_sekt_A!P8)</f>
        <v>-2</v>
      </c>
      <c r="G9" s="147"/>
      <c r="H9" s="148"/>
      <c r="I9" s="151"/>
      <c r="J9" s="147"/>
      <c r="K9" s="148"/>
      <c r="L9" s="149"/>
      <c r="M9" s="150"/>
      <c r="N9" s="148"/>
      <c r="O9" s="151"/>
      <c r="P9" s="125">
        <f t="shared" si="0"/>
        <v>-2</v>
      </c>
      <c r="Q9" s="128">
        <f t="shared" si="1"/>
        <v>-2</v>
      </c>
      <c r="R9" s="131">
        <f t="shared" si="2"/>
        <v>-2</v>
      </c>
      <c r="S9" s="152">
        <v>1</v>
      </c>
      <c r="T9" s="39">
        <v>24</v>
      </c>
      <c r="U9" s="39"/>
      <c r="V9" s="39">
        <v>12</v>
      </c>
      <c r="W9" s="39">
        <v>14</v>
      </c>
      <c r="X9" s="39"/>
      <c r="Y9" s="39"/>
      <c r="Z9" s="39"/>
    </row>
    <row r="10" spans="1:26" ht="18">
      <c r="A10" s="39"/>
      <c r="B10" s="137" t="s">
        <v>102</v>
      </c>
      <c r="C10" s="162" t="e">
        <f>LOOKUP(Sobota_I_kolo_sekt_A!E9,Sobota_I_kolo_sekt_A!E9)</f>
        <v>#N/A</v>
      </c>
      <c r="D10" s="150">
        <f>LOOKUP(Sobota_I_kolo_sekt_A!S9,Sobota_I_kolo_sekt_A!S9)</f>
        <v>6.5</v>
      </c>
      <c r="E10" s="148">
        <f>LOOKUP(Sobota_I_kolo_sekt_A!Q9,Sobota_I_kolo_sekt_A!Q9)</f>
        <v>-2</v>
      </c>
      <c r="F10" s="151">
        <f>LOOKUP(Sobota_I_kolo_sekt_A!P9,Sobota_I_kolo_sekt_A!P9)</f>
        <v>-2</v>
      </c>
      <c r="G10" s="147"/>
      <c r="H10" s="148"/>
      <c r="I10" s="151"/>
      <c r="J10" s="147"/>
      <c r="K10" s="148"/>
      <c r="L10" s="149"/>
      <c r="M10" s="150"/>
      <c r="N10" s="148"/>
      <c r="O10" s="151"/>
      <c r="P10" s="125">
        <f t="shared" si="0"/>
        <v>-2</v>
      </c>
      <c r="Q10" s="128">
        <f t="shared" si="1"/>
        <v>-2</v>
      </c>
      <c r="R10" s="131">
        <f t="shared" si="2"/>
        <v>-2</v>
      </c>
      <c r="S10" s="152">
        <v>1</v>
      </c>
      <c r="T10" s="39">
        <v>27</v>
      </c>
      <c r="U10" s="39"/>
      <c r="V10" s="39">
        <v>47</v>
      </c>
      <c r="W10" s="39">
        <v>5</v>
      </c>
      <c r="X10" s="39"/>
      <c r="Y10" s="39"/>
      <c r="Z10" s="39"/>
    </row>
    <row r="11" spans="1:26" ht="18">
      <c r="A11" s="39"/>
      <c r="B11" s="137" t="s">
        <v>103</v>
      </c>
      <c r="C11" s="162" t="e">
        <f>LOOKUP(Sobota_I_kolo_sekt_A!E10,Sobota_I_kolo_sekt_A!E10)</f>
        <v>#N/A</v>
      </c>
      <c r="D11" s="150">
        <f>LOOKUP(Sobota_I_kolo_sekt_A!S10,Sobota_I_kolo_sekt_A!S10)</f>
        <v>6.5</v>
      </c>
      <c r="E11" s="148">
        <f>LOOKUP(Sobota_I_kolo_sekt_A!Q10,Sobota_I_kolo_sekt_A!Q10)</f>
        <v>-2</v>
      </c>
      <c r="F11" s="151">
        <f>LOOKUP(Sobota_I_kolo_sekt_A!P10,Sobota_I_kolo_sekt_A!P10)</f>
        <v>-2</v>
      </c>
      <c r="G11" s="147"/>
      <c r="H11" s="148"/>
      <c r="I11" s="151"/>
      <c r="J11" s="147"/>
      <c r="K11" s="148"/>
      <c r="L11" s="149"/>
      <c r="M11" s="150"/>
      <c r="N11" s="148"/>
      <c r="O11" s="151"/>
      <c r="P11" s="125">
        <f t="shared" si="0"/>
        <v>-2</v>
      </c>
      <c r="Q11" s="128">
        <f t="shared" si="1"/>
        <v>-2</v>
      </c>
      <c r="R11" s="131">
        <f t="shared" si="2"/>
        <v>-2</v>
      </c>
      <c r="S11" s="152">
        <v>1</v>
      </c>
      <c r="T11" s="39">
        <v>7</v>
      </c>
      <c r="U11" s="39"/>
      <c r="V11" s="39">
        <v>18</v>
      </c>
      <c r="W11" s="39">
        <v>6</v>
      </c>
      <c r="X11" s="39"/>
      <c r="Y11" s="39"/>
      <c r="Z11" s="39"/>
    </row>
    <row r="12" spans="1:26" ht="18">
      <c r="A12" s="39"/>
      <c r="B12" s="137" t="s">
        <v>104</v>
      </c>
      <c r="C12" s="162" t="e">
        <f>LOOKUP(Sobota_I_kolo_sekt_A!E11,Sobota_I_kolo_sekt_A!E11)</f>
        <v>#N/A</v>
      </c>
      <c r="D12" s="150">
        <f>LOOKUP(Sobota_I_kolo_sekt_A!S11,Sobota_I_kolo_sekt_A!S11)</f>
        <v>6.5</v>
      </c>
      <c r="E12" s="148">
        <f>LOOKUP(Sobota_I_kolo_sekt_A!Q11,Sobota_I_kolo_sekt_A!Q11)</f>
        <v>-2</v>
      </c>
      <c r="F12" s="151">
        <f>LOOKUP(Sobota_I_kolo_sekt_A!P11,Sobota_I_kolo_sekt_A!P11)</f>
        <v>-2</v>
      </c>
      <c r="G12" s="147"/>
      <c r="H12" s="148"/>
      <c r="I12" s="151"/>
      <c r="J12" s="147"/>
      <c r="K12" s="148"/>
      <c r="L12" s="149"/>
      <c r="M12" s="150"/>
      <c r="N12" s="148"/>
      <c r="O12" s="151"/>
      <c r="P12" s="125">
        <f t="shared" si="0"/>
        <v>-2</v>
      </c>
      <c r="Q12" s="128">
        <f t="shared" si="1"/>
        <v>-2</v>
      </c>
      <c r="R12" s="131">
        <f t="shared" si="2"/>
        <v>-2</v>
      </c>
      <c r="S12" s="152">
        <v>1</v>
      </c>
      <c r="T12" s="39">
        <v>11</v>
      </c>
      <c r="U12" s="39"/>
      <c r="V12" s="39">
        <v>23</v>
      </c>
      <c r="W12" s="39">
        <v>16</v>
      </c>
      <c r="X12" s="39"/>
      <c r="Y12" s="39"/>
      <c r="Z12" s="39"/>
    </row>
    <row r="13" spans="1:26" ht="18">
      <c r="A13" s="39"/>
      <c r="B13" s="137" t="s">
        <v>105</v>
      </c>
      <c r="C13" s="162" t="e">
        <f>LOOKUP(Sobota_I_kolo_sekt_A!E12,Sobota_I_kolo_sekt_A!E12)</f>
        <v>#N/A</v>
      </c>
      <c r="D13" s="150">
        <f>LOOKUP(Sobota_I_kolo_sekt_A!S12,Sobota_I_kolo_sekt_A!S12)</f>
        <v>6.5</v>
      </c>
      <c r="E13" s="148">
        <f>LOOKUP(Sobota_I_kolo_sekt_A!Q12,Sobota_I_kolo_sekt_A!Q12)</f>
        <v>-2</v>
      </c>
      <c r="F13" s="151">
        <f>LOOKUP(Sobota_I_kolo_sekt_A!P12,Sobota_I_kolo_sekt_A!P12)</f>
        <v>-2</v>
      </c>
      <c r="G13" s="147"/>
      <c r="H13" s="148"/>
      <c r="I13" s="151"/>
      <c r="J13" s="147"/>
      <c r="K13" s="148"/>
      <c r="L13" s="149"/>
      <c r="M13" s="150"/>
      <c r="N13" s="148"/>
      <c r="O13" s="151"/>
      <c r="P13" s="125">
        <f t="shared" si="0"/>
        <v>-2</v>
      </c>
      <c r="Q13" s="128">
        <f t="shared" si="1"/>
        <v>-2</v>
      </c>
      <c r="R13" s="131">
        <f t="shared" si="2"/>
        <v>-2</v>
      </c>
      <c r="S13" s="152">
        <v>1</v>
      </c>
      <c r="T13" s="39">
        <v>32</v>
      </c>
      <c r="U13" s="39"/>
      <c r="V13" s="39">
        <v>30</v>
      </c>
      <c r="W13" s="39">
        <v>16</v>
      </c>
      <c r="X13" s="39"/>
      <c r="Y13" s="39"/>
      <c r="Z13" s="39"/>
    </row>
    <row r="14" spans="1:26" ht="18">
      <c r="A14" s="39"/>
      <c r="B14" s="137" t="s">
        <v>106</v>
      </c>
      <c r="C14" s="162" t="e">
        <f>LOOKUP(Sobota_I_kolo_sekt_A!E13,Sobota_I_kolo_sekt_A!E13)</f>
        <v>#N/A</v>
      </c>
      <c r="D14" s="150">
        <f>LOOKUP(Sobota_I_kolo_sekt_A!S13,Sobota_I_kolo_sekt_A!S13)</f>
        <v>6.5</v>
      </c>
      <c r="E14" s="148">
        <f>LOOKUP(Sobota_I_kolo_sekt_A!Q13,Sobota_I_kolo_sekt_A!Q13)</f>
        <v>-2</v>
      </c>
      <c r="F14" s="151">
        <f>LOOKUP(Sobota_I_kolo_sekt_A!P13,Sobota_I_kolo_sekt_A!P13)</f>
        <v>-2</v>
      </c>
      <c r="G14" s="147"/>
      <c r="H14" s="148"/>
      <c r="I14" s="151"/>
      <c r="J14" s="147"/>
      <c r="K14" s="148"/>
      <c r="L14" s="149"/>
      <c r="M14" s="150"/>
      <c r="N14" s="148"/>
      <c r="O14" s="151"/>
      <c r="P14" s="125">
        <f t="shared" si="0"/>
        <v>-2</v>
      </c>
      <c r="Q14" s="128">
        <f t="shared" si="1"/>
        <v>-2</v>
      </c>
      <c r="R14" s="131">
        <f t="shared" si="2"/>
        <v>-2</v>
      </c>
      <c r="S14" s="152">
        <v>1</v>
      </c>
      <c r="T14" s="39">
        <v>18</v>
      </c>
      <c r="U14" s="39"/>
      <c r="V14" s="39">
        <v>19</v>
      </c>
      <c r="W14" s="39">
        <v>28</v>
      </c>
      <c r="X14" s="39"/>
      <c r="Y14" s="39"/>
      <c r="Z14" s="39"/>
    </row>
    <row r="15" spans="1:26" ht="18">
      <c r="A15" s="39"/>
      <c r="B15" s="137" t="s">
        <v>107</v>
      </c>
      <c r="C15" s="162" t="e">
        <f>LOOKUP(Sobota_I_kolo_sekt_A!E14,Sobota_I_kolo_sekt_A!E14)</f>
        <v>#N/A</v>
      </c>
      <c r="D15" s="150">
        <f>LOOKUP(Sobota_I_kolo_sekt_A!S14,Sobota_I_kolo_sekt_A!S14)</f>
        <v>6.5</v>
      </c>
      <c r="E15" s="148">
        <f>LOOKUP(Sobota_I_kolo_sekt_A!Q14,Sobota_I_kolo_sekt_A!Q14)</f>
        <v>-2</v>
      </c>
      <c r="F15" s="151">
        <f>LOOKUP(Sobota_I_kolo_sekt_A!P14,Sobota_I_kolo_sekt_A!P14)</f>
        <v>-2</v>
      </c>
      <c r="G15" s="147"/>
      <c r="H15" s="148"/>
      <c r="I15" s="151"/>
      <c r="J15" s="147"/>
      <c r="K15" s="148"/>
      <c r="L15" s="149"/>
      <c r="M15" s="150"/>
      <c r="N15" s="148"/>
      <c r="O15" s="151"/>
      <c r="P15" s="125">
        <f t="shared" si="0"/>
        <v>-2</v>
      </c>
      <c r="Q15" s="128">
        <f t="shared" si="1"/>
        <v>-2</v>
      </c>
      <c r="R15" s="131">
        <f t="shared" si="2"/>
        <v>-2</v>
      </c>
      <c r="S15" s="152">
        <v>1</v>
      </c>
      <c r="T15" s="39">
        <v>39</v>
      </c>
      <c r="U15" s="39"/>
      <c r="V15" s="39">
        <v>18</v>
      </c>
      <c r="W15" s="39">
        <v>19</v>
      </c>
      <c r="X15" s="39"/>
      <c r="Y15" s="39"/>
      <c r="Z15" s="39"/>
    </row>
    <row r="16" spans="1:26" ht="18.75" thickBot="1">
      <c r="A16" s="39"/>
      <c r="B16" s="138" t="s">
        <v>108</v>
      </c>
      <c r="C16" s="163" t="e">
        <f>LOOKUP(Sobota_I_kolo_sekt_A!E15,Sobota_I_kolo_sekt_A!E15)</f>
        <v>#N/A</v>
      </c>
      <c r="D16" s="156">
        <f>LOOKUP(Sobota_I_kolo_sekt_A!S15,Sobota_I_kolo_sekt_A!S15)</f>
        <v>6.5</v>
      </c>
      <c r="E16" s="154">
        <f>LOOKUP(Sobota_I_kolo_sekt_A!Q15,Sobota_I_kolo_sekt_A!Q15)</f>
        <v>-2</v>
      </c>
      <c r="F16" s="157">
        <f>LOOKUP(Sobota_I_kolo_sekt_A!P15,Sobota_I_kolo_sekt_A!P15)</f>
        <v>-2</v>
      </c>
      <c r="G16" s="153"/>
      <c r="H16" s="154"/>
      <c r="I16" s="157"/>
      <c r="J16" s="153"/>
      <c r="K16" s="154"/>
      <c r="L16" s="155"/>
      <c r="M16" s="156"/>
      <c r="N16" s="154"/>
      <c r="O16" s="157"/>
      <c r="P16" s="126">
        <f t="shared" si="0"/>
        <v>-2</v>
      </c>
      <c r="Q16" s="129">
        <f t="shared" si="1"/>
        <v>-2</v>
      </c>
      <c r="R16" s="132">
        <f t="shared" si="2"/>
        <v>-2</v>
      </c>
      <c r="S16" s="158">
        <v>1</v>
      </c>
      <c r="T16" s="39">
        <v>12</v>
      </c>
      <c r="U16" s="39"/>
      <c r="V16" s="39">
        <v>28</v>
      </c>
      <c r="W16" s="39">
        <v>17</v>
      </c>
      <c r="X16" s="39"/>
      <c r="Y16" s="39"/>
      <c r="Z16" s="39"/>
    </row>
    <row r="17" spans="1:26" ht="12.75">
      <c r="A17" s="39"/>
      <c r="B17" s="159"/>
      <c r="C17" s="160"/>
      <c r="D17" s="161">
        <f>SUM(D5:D16)</f>
        <v>78</v>
      </c>
      <c r="E17" s="161">
        <f aca="true" t="shared" si="3" ref="E17:P17">SUM(E5:E16)</f>
        <v>-24</v>
      </c>
      <c r="F17" s="161">
        <f t="shared" si="3"/>
        <v>-24</v>
      </c>
      <c r="G17" s="161">
        <f t="shared" si="3"/>
        <v>0</v>
      </c>
      <c r="H17" s="161">
        <f t="shared" si="3"/>
        <v>0</v>
      </c>
      <c r="I17" s="161">
        <f t="shared" si="3"/>
        <v>0</v>
      </c>
      <c r="J17" s="161">
        <f t="shared" si="3"/>
        <v>0</v>
      </c>
      <c r="K17" s="161">
        <f t="shared" si="3"/>
        <v>0</v>
      </c>
      <c r="L17" s="161">
        <f t="shared" si="3"/>
        <v>0</v>
      </c>
      <c r="M17" s="161">
        <f t="shared" si="3"/>
        <v>0</v>
      </c>
      <c r="N17" s="161">
        <f t="shared" si="3"/>
        <v>0</v>
      </c>
      <c r="O17" s="161">
        <f t="shared" si="3"/>
        <v>0</v>
      </c>
      <c r="P17" s="161">
        <f t="shared" si="3"/>
        <v>-15.5</v>
      </c>
      <c r="Q17" s="160"/>
      <c r="R17" s="160"/>
      <c r="S17" s="160"/>
      <c r="T17" s="39"/>
      <c r="U17" s="39"/>
      <c r="V17" s="39"/>
      <c r="W17" s="39"/>
      <c r="X17" s="39"/>
      <c r="Y17" s="39"/>
      <c r="Z17" s="39"/>
    </row>
    <row r="18" spans="1:26" ht="12.75">
      <c r="A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.75">
      <c r="A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</sheetData>
  <sheetProtection selectLockedCells="1" selectUnlockedCells="1"/>
  <mergeCells count="11">
    <mergeCell ref="B3:B4"/>
    <mergeCell ref="P3:P4"/>
    <mergeCell ref="Q3:Q4"/>
    <mergeCell ref="R3:R4"/>
    <mergeCell ref="S3:S4"/>
    <mergeCell ref="B2:S2"/>
    <mergeCell ref="D3:F3"/>
    <mergeCell ref="G3:I3"/>
    <mergeCell ref="J3:L3"/>
    <mergeCell ref="M3:O3"/>
    <mergeCell ref="C3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3.0039062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48" t="s">
        <v>123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39" thickBot="1">
      <c r="B3" s="49" t="s">
        <v>1</v>
      </c>
      <c r="C3" s="49"/>
      <c r="D3" s="50" t="s">
        <v>2</v>
      </c>
      <c r="E3" s="50" t="s">
        <v>3</v>
      </c>
      <c r="F3" s="51" t="s">
        <v>4</v>
      </c>
      <c r="G3" s="52" t="s">
        <v>5</v>
      </c>
      <c r="H3" s="53" t="s">
        <v>6</v>
      </c>
      <c r="I3" s="54"/>
      <c r="J3" s="55" t="s">
        <v>7</v>
      </c>
      <c r="K3" s="52" t="s">
        <v>8</v>
      </c>
      <c r="L3" s="53" t="s">
        <v>9</v>
      </c>
      <c r="M3" s="54"/>
      <c r="N3" s="54" t="s">
        <v>10</v>
      </c>
      <c r="O3" s="67" t="s">
        <v>11</v>
      </c>
      <c r="P3" s="68" t="s">
        <v>12</v>
      </c>
      <c r="Q3" s="69" t="s">
        <v>13</v>
      </c>
      <c r="R3" s="56"/>
      <c r="S3" s="57" t="s">
        <v>14</v>
      </c>
      <c r="T3" s="55" t="s">
        <v>15</v>
      </c>
    </row>
    <row r="4" spans="2:20" ht="18.75">
      <c r="B4" s="58" t="s">
        <v>114</v>
      </c>
      <c r="C4" s="59" t="s">
        <v>21</v>
      </c>
      <c r="D4" s="59"/>
      <c r="E4" s="59"/>
      <c r="F4" s="64" t="s">
        <v>65</v>
      </c>
      <c r="G4" s="72">
        <v>-1</v>
      </c>
      <c r="H4" s="73">
        <v>-1</v>
      </c>
      <c r="I4" s="94">
        <f>COUNTIF(G$4:G$15,"&lt;"&amp;G4)*ROWS(G$4:G$15)+COUNTIF(H$4:H$15,"&lt;"&amp;H4)</f>
        <v>0</v>
      </c>
      <c r="J4" s="97">
        <f>IF(COUNTIF(I$4:I$15,I4)&gt;1,RANK(I4,I$4:I$15,0)+(COUNT(I$4:I$15)+1-RANK(I4,I$4:I$15,0)-RANK(I4,I$4:I$15,1))/2,RANK(I4,I$4:I$15,0)+(COUNT(I$4:I$15)+1-RANK(I4,I$4:I$15,0)-RANK(I4,I$4:I$15,1)))</f>
        <v>6.5</v>
      </c>
      <c r="K4" s="72">
        <v>-1</v>
      </c>
      <c r="L4" s="73">
        <v>-1</v>
      </c>
      <c r="M4" s="94">
        <f>COUNTIF(K$4:K$15,"&lt;"&amp;K4)*ROWS(K$4:K$15)+COUNTIF(L$4:L$15,"&lt;"&amp;L4)</f>
        <v>0</v>
      </c>
      <c r="N4" s="97">
        <f>IF(COUNTIF(M$4:M$15,M4)&gt;1,RANK(M4,M$4:M$15,0)+(COUNT(M$4:M$15)+1-RANK(M4,M$4:M$15,0)-RANK(M4,M$4:M$15,1))/2,RANK(M4,M$4:M$15,0)+(COUNT(M$4:M$15)+1-RANK(M4,M$4:M$15,0)-RANK(M4,M$4:M$15,1)))</f>
        <v>6.5</v>
      </c>
      <c r="O4" s="91">
        <f>SUM(J4,N4)</f>
        <v>13</v>
      </c>
      <c r="P4" s="88">
        <f>SUM(K4,G4)</f>
        <v>-2</v>
      </c>
      <c r="Q4" s="74">
        <f>SUM(L4,H4)</f>
        <v>-2</v>
      </c>
      <c r="R4" s="79">
        <f>(COUNTIF(O$4:O$15,"&gt;"&amp;O4)*ROWS(O$4:O$14)+COUNTIF(P$4:P$15,"&lt;"&amp;P4))*ROWS(O$4:O$15)+COUNTIF(Q$4:Q$15,"&lt;"&amp;Q4)</f>
        <v>0</v>
      </c>
      <c r="S4" s="85">
        <f>IF(COUNTIF(R$4:R$15,R4)&gt;1,RANK(R4,R$4:R$15,0)+(COUNT(R$4:R$15)+1-RANK(R4,R$4:R$15,0)-RANK(R4,R$4:R$15,1))/2,RANK(R4,R$4:R$15,0)+(COUNT(R$4:R$15)+1-RANK(R4,R$4:R$15,0)-RANK(R4,R$4:R$15,1)))</f>
        <v>6.5</v>
      </c>
      <c r="T4" s="82">
        <v>0</v>
      </c>
    </row>
    <row r="5" spans="2:20" ht="18.75">
      <c r="B5" s="61" t="s">
        <v>20</v>
      </c>
      <c r="C5" s="19" t="s">
        <v>24</v>
      </c>
      <c r="D5" s="19"/>
      <c r="E5" s="19"/>
      <c r="F5" s="65" t="s">
        <v>67</v>
      </c>
      <c r="G5" s="75">
        <v>-1</v>
      </c>
      <c r="H5" s="70">
        <v>-1</v>
      </c>
      <c r="I5" s="95">
        <f aca="true" t="shared" si="0" ref="I5:I15">COUNTIF(G$4:G$15,"&lt;"&amp;G5)*ROWS(G$4:G$15)+COUNTIF(H$4:H$15,"&lt;"&amp;H5)</f>
        <v>0</v>
      </c>
      <c r="J5" s="98">
        <f aca="true" t="shared" si="1" ref="J5:J15">IF(COUNTIF(I$4:I$15,I5)&gt;1,RANK(I5,I$4:I$15,0)+(COUNT(I$4:I$15)+1-RANK(I5,I$4:I$15,0)-RANK(I5,I$4:I$15,1))/2,RANK(I5,I$4:I$15,0)+(COUNT(I$4:I$15)+1-RANK(I5,I$4:I$15,0)-RANK(I5,I$4:I$15,1)))</f>
        <v>6.5</v>
      </c>
      <c r="K5" s="75">
        <v>-1</v>
      </c>
      <c r="L5" s="70">
        <v>-1</v>
      </c>
      <c r="M5" s="95">
        <f aca="true" t="shared" si="2" ref="M5:M15">COUNTIF(K$4:K$15,"&lt;"&amp;K5)*ROWS(K$4:K$15)+COUNTIF(L$4:L$15,"&lt;"&amp;L5)</f>
        <v>0</v>
      </c>
      <c r="N5" s="98">
        <f aca="true" t="shared" si="3" ref="N5:N15">IF(COUNTIF(M$4:M$15,M5)&gt;1,RANK(M5,M$4:M$15,0)+(COUNT(M$4:M$15)+1-RANK(M5,M$4:M$15,0)-RANK(M5,M$4:M$15,1))/2,RANK(M5,M$4:M$15,0)+(COUNT(M$4:M$15)+1-RANK(M5,M$4:M$15,0)-RANK(M5,M$4:M$15,1)))</f>
        <v>6.5</v>
      </c>
      <c r="O5" s="92">
        <f aca="true" t="shared" si="4" ref="O5:O15">SUM(J5,N5)</f>
        <v>13</v>
      </c>
      <c r="P5" s="89">
        <f>SUM(K5,G5)</f>
        <v>-2</v>
      </c>
      <c r="Q5" s="71">
        <f>SUM(L5,H5)</f>
        <v>-2</v>
      </c>
      <c r="R5" s="80">
        <f aca="true" t="shared" si="5" ref="R5:R15">(COUNTIF(O$4:O$15,"&gt;"&amp;O5)*ROWS(O$4:O$14)+COUNTIF(P$4:P$15,"&lt;"&amp;P5))*ROWS(O$4:O$15)+COUNTIF(Q$4:Q$15,"&lt;"&amp;Q5)</f>
        <v>0</v>
      </c>
      <c r="S5" s="86">
        <f aca="true" t="shared" si="6" ref="S5:S15">IF(COUNTIF(R$4:R$15,R5)&gt;1,RANK(R5,R$4:R$15,0)+(COUNT(R$4:R$15)+1-RANK(R5,R$4:R$15,0)-RANK(R5,R$4:R$15,1))/2,RANK(R5,R$4:R$15,0)+(COUNT(R$4:R$15)+1-RANK(R5,R$4:R$15,0)-RANK(R5,R$4:R$15,1)))</f>
        <v>6.5</v>
      </c>
      <c r="T5" s="83">
        <v>0</v>
      </c>
    </row>
    <row r="6" spans="2:20" ht="18.75">
      <c r="B6" s="61" t="s">
        <v>23</v>
      </c>
      <c r="C6" s="19" t="s">
        <v>28</v>
      </c>
      <c r="D6" s="19"/>
      <c r="E6" s="19"/>
      <c r="F6" s="65" t="s">
        <v>69</v>
      </c>
      <c r="G6" s="75">
        <v>-1</v>
      </c>
      <c r="H6" s="70">
        <v>-1</v>
      </c>
      <c r="I6" s="95">
        <f t="shared" si="0"/>
        <v>0</v>
      </c>
      <c r="J6" s="98">
        <f t="shared" si="1"/>
        <v>6.5</v>
      </c>
      <c r="K6" s="75">
        <v>-1</v>
      </c>
      <c r="L6" s="70">
        <v>-1</v>
      </c>
      <c r="M6" s="95">
        <f t="shared" si="2"/>
        <v>0</v>
      </c>
      <c r="N6" s="98">
        <f t="shared" si="3"/>
        <v>6.5</v>
      </c>
      <c r="O6" s="92">
        <f t="shared" si="4"/>
        <v>13</v>
      </c>
      <c r="P6" s="89">
        <f>SUM(K6,G6)</f>
        <v>-2</v>
      </c>
      <c r="Q6" s="71">
        <f>SUM(L6,H6)</f>
        <v>-2</v>
      </c>
      <c r="R6" s="80">
        <f t="shared" si="5"/>
        <v>0</v>
      </c>
      <c r="S6" s="86">
        <f t="shared" si="6"/>
        <v>6.5</v>
      </c>
      <c r="T6" s="83">
        <v>0</v>
      </c>
    </row>
    <row r="7" spans="2:20" ht="18.75">
      <c r="B7" s="61" t="s">
        <v>27</v>
      </c>
      <c r="C7" s="19" t="s">
        <v>32</v>
      </c>
      <c r="D7" s="19"/>
      <c r="E7" s="19"/>
      <c r="F7" s="65" t="s">
        <v>62</v>
      </c>
      <c r="G7" s="75">
        <v>-1</v>
      </c>
      <c r="H7" s="70">
        <v>-1</v>
      </c>
      <c r="I7" s="95">
        <f t="shared" si="0"/>
        <v>0</v>
      </c>
      <c r="J7" s="98">
        <f t="shared" si="1"/>
        <v>6.5</v>
      </c>
      <c r="K7" s="75">
        <v>-1</v>
      </c>
      <c r="L7" s="70">
        <v>-1</v>
      </c>
      <c r="M7" s="95">
        <f t="shared" si="2"/>
        <v>0</v>
      </c>
      <c r="N7" s="98">
        <f t="shared" si="3"/>
        <v>6.5</v>
      </c>
      <c r="O7" s="92">
        <f t="shared" si="4"/>
        <v>13</v>
      </c>
      <c r="P7" s="89">
        <f>SUM(K7,G7)</f>
        <v>-2</v>
      </c>
      <c r="Q7" s="71">
        <f>SUM(L7,H7)</f>
        <v>-2</v>
      </c>
      <c r="R7" s="80">
        <f t="shared" si="5"/>
        <v>0</v>
      </c>
      <c r="S7" s="86">
        <f t="shared" si="6"/>
        <v>6.5</v>
      </c>
      <c r="T7" s="83">
        <v>0</v>
      </c>
    </row>
    <row r="8" spans="2:20" ht="18.75">
      <c r="B8" s="61" t="s">
        <v>31</v>
      </c>
      <c r="C8" s="19" t="s">
        <v>35</v>
      </c>
      <c r="D8" s="19"/>
      <c r="E8" s="19"/>
      <c r="F8" s="65" t="s">
        <v>64</v>
      </c>
      <c r="G8" s="75">
        <v>-1</v>
      </c>
      <c r="H8" s="70">
        <v>-1</v>
      </c>
      <c r="I8" s="95">
        <f t="shared" si="0"/>
        <v>0</v>
      </c>
      <c r="J8" s="98">
        <f t="shared" si="1"/>
        <v>6.5</v>
      </c>
      <c r="K8" s="75">
        <v>-1</v>
      </c>
      <c r="L8" s="70">
        <v>-1</v>
      </c>
      <c r="M8" s="95">
        <f t="shared" si="2"/>
        <v>0</v>
      </c>
      <c r="N8" s="98">
        <f t="shared" si="3"/>
        <v>6.5</v>
      </c>
      <c r="O8" s="92">
        <f t="shared" si="4"/>
        <v>13</v>
      </c>
      <c r="P8" s="89">
        <f>SUM(K8,G8)</f>
        <v>-2</v>
      </c>
      <c r="Q8" s="71">
        <f>SUM(L8,H8)</f>
        <v>-2</v>
      </c>
      <c r="R8" s="80">
        <f t="shared" si="5"/>
        <v>0</v>
      </c>
      <c r="S8" s="86">
        <f t="shared" si="6"/>
        <v>6.5</v>
      </c>
      <c r="T8" s="83">
        <v>0</v>
      </c>
    </row>
    <row r="9" spans="2:20" ht="18.75">
      <c r="B9" s="61" t="s">
        <v>17</v>
      </c>
      <c r="C9" s="19" t="s">
        <v>116</v>
      </c>
      <c r="D9" s="26"/>
      <c r="E9" s="19"/>
      <c r="F9" s="65" t="s">
        <v>66</v>
      </c>
      <c r="G9" s="75">
        <v>-1</v>
      </c>
      <c r="H9" s="70">
        <v>-1</v>
      </c>
      <c r="I9" s="95">
        <f t="shared" si="0"/>
        <v>0</v>
      </c>
      <c r="J9" s="98">
        <f t="shared" si="1"/>
        <v>6.5</v>
      </c>
      <c r="K9" s="75">
        <v>-1</v>
      </c>
      <c r="L9" s="70">
        <v>-1</v>
      </c>
      <c r="M9" s="95">
        <f t="shared" si="2"/>
        <v>0</v>
      </c>
      <c r="N9" s="98">
        <f t="shared" si="3"/>
        <v>6.5</v>
      </c>
      <c r="O9" s="92">
        <f t="shared" si="4"/>
        <v>13</v>
      </c>
      <c r="P9" s="89">
        <f>SUM(K9,G9)</f>
        <v>-2</v>
      </c>
      <c r="Q9" s="71">
        <f>SUM(L9,H9)</f>
        <v>-2</v>
      </c>
      <c r="R9" s="80">
        <f t="shared" si="5"/>
        <v>0</v>
      </c>
      <c r="S9" s="86">
        <f t="shared" si="6"/>
        <v>6.5</v>
      </c>
      <c r="T9" s="83">
        <v>0</v>
      </c>
    </row>
    <row r="10" spans="2:20" ht="18.75">
      <c r="B10" s="61" t="s">
        <v>21</v>
      </c>
      <c r="C10" s="19" t="s">
        <v>16</v>
      </c>
      <c r="D10" s="19"/>
      <c r="E10" s="19"/>
      <c r="F10" s="65" t="s">
        <v>68</v>
      </c>
      <c r="G10" s="75">
        <v>-1</v>
      </c>
      <c r="H10" s="70">
        <v>-1</v>
      </c>
      <c r="I10" s="95">
        <f t="shared" si="0"/>
        <v>0</v>
      </c>
      <c r="J10" s="98">
        <f t="shared" si="1"/>
        <v>6.5</v>
      </c>
      <c r="K10" s="75">
        <v>-1</v>
      </c>
      <c r="L10" s="70">
        <v>-1</v>
      </c>
      <c r="M10" s="95">
        <f t="shared" si="2"/>
        <v>0</v>
      </c>
      <c r="N10" s="98">
        <f t="shared" si="3"/>
        <v>6.5</v>
      </c>
      <c r="O10" s="92">
        <f t="shared" si="4"/>
        <v>13</v>
      </c>
      <c r="P10" s="89">
        <f>SUM(K10,G10)</f>
        <v>-2</v>
      </c>
      <c r="Q10" s="71">
        <f>SUM(L10,H10)</f>
        <v>-2</v>
      </c>
      <c r="R10" s="80">
        <f t="shared" si="5"/>
        <v>0</v>
      </c>
      <c r="S10" s="86">
        <f t="shared" si="6"/>
        <v>6.5</v>
      </c>
      <c r="T10" s="83">
        <v>0</v>
      </c>
    </row>
    <row r="11" spans="2:20" ht="18.75">
      <c r="B11" s="61" t="s">
        <v>24</v>
      </c>
      <c r="C11" s="19" t="s">
        <v>20</v>
      </c>
      <c r="D11" s="19"/>
      <c r="E11" s="19"/>
      <c r="F11" s="65" t="s">
        <v>70</v>
      </c>
      <c r="G11" s="75">
        <v>-1</v>
      </c>
      <c r="H11" s="70">
        <v>-1</v>
      </c>
      <c r="I11" s="95">
        <f t="shared" si="0"/>
        <v>0</v>
      </c>
      <c r="J11" s="98">
        <f t="shared" si="1"/>
        <v>6.5</v>
      </c>
      <c r="K11" s="75">
        <v>-1</v>
      </c>
      <c r="L11" s="70">
        <v>-1</v>
      </c>
      <c r="M11" s="95">
        <f t="shared" si="2"/>
        <v>0</v>
      </c>
      <c r="N11" s="98">
        <f t="shared" si="3"/>
        <v>6.5</v>
      </c>
      <c r="O11" s="92">
        <f t="shared" si="4"/>
        <v>13</v>
      </c>
      <c r="P11" s="89">
        <f>SUM(K11,G11)</f>
        <v>-2</v>
      </c>
      <c r="Q11" s="71">
        <f>SUM(L11,H11)</f>
        <v>-2</v>
      </c>
      <c r="R11" s="80">
        <f t="shared" si="5"/>
        <v>0</v>
      </c>
      <c r="S11" s="86">
        <f t="shared" si="6"/>
        <v>6.5</v>
      </c>
      <c r="T11" s="83">
        <v>0</v>
      </c>
    </row>
    <row r="12" spans="2:20" ht="18.75">
      <c r="B12" s="61" t="s">
        <v>28</v>
      </c>
      <c r="C12" s="19" t="s">
        <v>23</v>
      </c>
      <c r="D12" s="19"/>
      <c r="E12" s="19"/>
      <c r="F12" s="65" t="s">
        <v>71</v>
      </c>
      <c r="G12" s="75">
        <v>-1</v>
      </c>
      <c r="H12" s="70">
        <v>-1</v>
      </c>
      <c r="I12" s="95">
        <f t="shared" si="0"/>
        <v>0</v>
      </c>
      <c r="J12" s="98">
        <f t="shared" si="1"/>
        <v>6.5</v>
      </c>
      <c r="K12" s="75">
        <v>-1</v>
      </c>
      <c r="L12" s="70">
        <v>-1</v>
      </c>
      <c r="M12" s="95">
        <f t="shared" si="2"/>
        <v>0</v>
      </c>
      <c r="N12" s="98">
        <f t="shared" si="3"/>
        <v>6.5</v>
      </c>
      <c r="O12" s="92">
        <f t="shared" si="4"/>
        <v>13</v>
      </c>
      <c r="P12" s="89">
        <f>SUM(K12,G12)</f>
        <v>-2</v>
      </c>
      <c r="Q12" s="71">
        <f>SUM(L12,H12)</f>
        <v>-2</v>
      </c>
      <c r="R12" s="80">
        <f t="shared" si="5"/>
        <v>0</v>
      </c>
      <c r="S12" s="86">
        <f t="shared" si="6"/>
        <v>6.5</v>
      </c>
      <c r="T12" s="83">
        <v>0</v>
      </c>
    </row>
    <row r="13" spans="2:20" ht="18.75">
      <c r="B13" s="61" t="s">
        <v>32</v>
      </c>
      <c r="C13" s="19" t="s">
        <v>27</v>
      </c>
      <c r="D13" s="19"/>
      <c r="E13" s="19"/>
      <c r="F13" s="65" t="s">
        <v>73</v>
      </c>
      <c r="G13" s="75">
        <v>-1</v>
      </c>
      <c r="H13" s="70">
        <v>-1</v>
      </c>
      <c r="I13" s="95">
        <f t="shared" si="0"/>
        <v>0</v>
      </c>
      <c r="J13" s="98">
        <f t="shared" si="1"/>
        <v>6.5</v>
      </c>
      <c r="K13" s="75">
        <v>-1</v>
      </c>
      <c r="L13" s="70">
        <v>-1</v>
      </c>
      <c r="M13" s="95">
        <f t="shared" si="2"/>
        <v>0</v>
      </c>
      <c r="N13" s="98">
        <f t="shared" si="3"/>
        <v>6.5</v>
      </c>
      <c r="O13" s="92">
        <f t="shared" si="4"/>
        <v>13</v>
      </c>
      <c r="P13" s="89">
        <f>SUM(K13,G13)</f>
        <v>-2</v>
      </c>
      <c r="Q13" s="71">
        <f>SUM(L13,H13)</f>
        <v>-2</v>
      </c>
      <c r="R13" s="80">
        <f t="shared" si="5"/>
        <v>0</v>
      </c>
      <c r="S13" s="86">
        <f t="shared" si="6"/>
        <v>6.5</v>
      </c>
      <c r="T13" s="83">
        <v>0</v>
      </c>
    </row>
    <row r="14" spans="2:20" ht="18.75">
      <c r="B14" s="61" t="s">
        <v>35</v>
      </c>
      <c r="C14" s="19" t="s">
        <v>31</v>
      </c>
      <c r="D14" s="27"/>
      <c r="E14" s="19"/>
      <c r="F14" s="65" t="s">
        <v>61</v>
      </c>
      <c r="G14" s="75">
        <v>-1</v>
      </c>
      <c r="H14" s="70">
        <v>-1</v>
      </c>
      <c r="I14" s="95">
        <f t="shared" si="0"/>
        <v>0</v>
      </c>
      <c r="J14" s="98">
        <f t="shared" si="1"/>
        <v>6.5</v>
      </c>
      <c r="K14" s="75">
        <v>-1</v>
      </c>
      <c r="L14" s="70">
        <v>-1</v>
      </c>
      <c r="M14" s="95">
        <f t="shared" si="2"/>
        <v>0</v>
      </c>
      <c r="N14" s="98">
        <f t="shared" si="3"/>
        <v>6.5</v>
      </c>
      <c r="O14" s="92">
        <f t="shared" si="4"/>
        <v>13</v>
      </c>
      <c r="P14" s="89">
        <f>SUM(K14,G14)</f>
        <v>-2</v>
      </c>
      <c r="Q14" s="71">
        <f>SUM(L14,H14)</f>
        <v>-2</v>
      </c>
      <c r="R14" s="80">
        <f t="shared" si="5"/>
        <v>0</v>
      </c>
      <c r="S14" s="86">
        <f t="shared" si="6"/>
        <v>6.5</v>
      </c>
      <c r="T14" s="83">
        <v>0</v>
      </c>
    </row>
    <row r="15" spans="2:20" ht="19.5" thickBot="1">
      <c r="B15" s="62" t="s">
        <v>72</v>
      </c>
      <c r="C15" s="63" t="s">
        <v>17</v>
      </c>
      <c r="D15" s="63"/>
      <c r="E15" s="63"/>
      <c r="F15" s="66" t="s">
        <v>63</v>
      </c>
      <c r="G15" s="76">
        <v>-1</v>
      </c>
      <c r="H15" s="77">
        <v>-1</v>
      </c>
      <c r="I15" s="96">
        <f t="shared" si="0"/>
        <v>0</v>
      </c>
      <c r="J15" s="99">
        <f t="shared" si="1"/>
        <v>6.5</v>
      </c>
      <c r="K15" s="76">
        <v>-1</v>
      </c>
      <c r="L15" s="77">
        <v>-1</v>
      </c>
      <c r="M15" s="96">
        <f t="shared" si="2"/>
        <v>0</v>
      </c>
      <c r="N15" s="99">
        <f t="shared" si="3"/>
        <v>6.5</v>
      </c>
      <c r="O15" s="93">
        <f t="shared" si="4"/>
        <v>13</v>
      </c>
      <c r="P15" s="90">
        <f>SUM(K15,G15)</f>
        <v>-2</v>
      </c>
      <c r="Q15" s="78">
        <f>SUM(L15,H15)</f>
        <v>-2</v>
      </c>
      <c r="R15" s="81">
        <f t="shared" si="5"/>
        <v>0</v>
      </c>
      <c r="S15" s="87">
        <f t="shared" si="6"/>
        <v>6.5</v>
      </c>
      <c r="T15" s="84">
        <v>0</v>
      </c>
    </row>
    <row r="16" spans="2:20" ht="12.75">
      <c r="B16" s="164"/>
      <c r="C16" s="164"/>
      <c r="D16" s="164"/>
      <c r="E16" s="164"/>
      <c r="F16" s="164"/>
      <c r="G16" s="164"/>
      <c r="H16" s="164"/>
      <c r="I16" s="164"/>
      <c r="J16" s="164">
        <f>SUM(J4:J15)</f>
        <v>78</v>
      </c>
      <c r="K16" s="164"/>
      <c r="L16" s="164"/>
      <c r="M16" s="164"/>
      <c r="N16" s="164">
        <f>SUM(N4:N15)</f>
        <v>78</v>
      </c>
      <c r="O16" s="164">
        <f>SUM(O4:O15)</f>
        <v>156</v>
      </c>
      <c r="P16" s="164"/>
      <c r="Q16" s="164"/>
      <c r="R16" s="164"/>
      <c r="S16" s="164"/>
      <c r="T16" s="164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G16" sqref="G16:T16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48" t="s">
        <v>124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39" thickBot="1">
      <c r="B3" s="49" t="s">
        <v>1</v>
      </c>
      <c r="C3" s="49"/>
      <c r="D3" s="50" t="s">
        <v>2</v>
      </c>
      <c r="E3" s="50" t="s">
        <v>3</v>
      </c>
      <c r="F3" s="51" t="s">
        <v>4</v>
      </c>
      <c r="G3" s="52" t="s">
        <v>5</v>
      </c>
      <c r="H3" s="53" t="s">
        <v>6</v>
      </c>
      <c r="I3" s="54"/>
      <c r="J3" s="55" t="s">
        <v>7</v>
      </c>
      <c r="K3" s="52" t="s">
        <v>8</v>
      </c>
      <c r="L3" s="53" t="s">
        <v>9</v>
      </c>
      <c r="M3" s="54"/>
      <c r="N3" s="54" t="s">
        <v>10</v>
      </c>
      <c r="O3" s="67" t="s">
        <v>11</v>
      </c>
      <c r="P3" s="68" t="s">
        <v>12</v>
      </c>
      <c r="Q3" s="69" t="s">
        <v>13</v>
      </c>
      <c r="R3" s="56"/>
      <c r="S3" s="57" t="s">
        <v>14</v>
      </c>
      <c r="T3" s="55" t="s">
        <v>15</v>
      </c>
    </row>
    <row r="4" spans="2:20" ht="18.75">
      <c r="B4" s="58" t="s">
        <v>117</v>
      </c>
      <c r="C4" s="59" t="s">
        <v>64</v>
      </c>
      <c r="D4" s="59"/>
      <c r="E4" s="59"/>
      <c r="F4" s="64" t="s">
        <v>23</v>
      </c>
      <c r="G4" s="72">
        <v>-1</v>
      </c>
      <c r="H4" s="73">
        <v>-1</v>
      </c>
      <c r="I4" s="94">
        <f>COUNTIF(G$4:G$15,"&lt;"&amp;G4)*ROWS(G$4:G$15)+COUNTIF(H$4:H$15,"&lt;"&amp;H4)</f>
        <v>0</v>
      </c>
      <c r="J4" s="97">
        <f>IF(COUNTIF(I$4:I$15,I4)&gt;1,RANK(I4,I$4:I$15,0)+(COUNT(I$4:I$15)+1-RANK(I4,I$4:I$15,0)-RANK(I4,I$4:I$15,1))/2,RANK(I4,I$4:I$15,0)+(COUNT(I$4:I$15)+1-RANK(I4,I$4:I$15,0)-RANK(I4,I$4:I$15,1)))</f>
        <v>6.5</v>
      </c>
      <c r="K4" s="72">
        <v>-1</v>
      </c>
      <c r="L4" s="73">
        <v>-1</v>
      </c>
      <c r="M4" s="94">
        <f>COUNTIF(K$4:K$15,"&lt;"&amp;K4)*ROWS(K$4:K$15)+COUNTIF(L$4:L$15,"&lt;"&amp;L4)</f>
        <v>0</v>
      </c>
      <c r="N4" s="97">
        <f>IF(COUNTIF(M$4:M$15,M4)&gt;1,RANK(M4,M$4:M$15,0)+(COUNT(M$4:M$15)+1-RANK(M4,M$4:M$15,0)-RANK(M4,M$4:M$15,1))/2,RANK(M4,M$4:M$15,0)+(COUNT(M$4:M$15)+1-RANK(M4,M$4:M$15,0)-RANK(M4,M$4:M$15,1)))</f>
        <v>6.5</v>
      </c>
      <c r="O4" s="91">
        <f>SUM(J4,N4)</f>
        <v>13</v>
      </c>
      <c r="P4" s="88">
        <f>SUM(K4,G4)</f>
        <v>-2</v>
      </c>
      <c r="Q4" s="74">
        <f>SUM(L4,H4)</f>
        <v>-2</v>
      </c>
      <c r="R4" s="79">
        <f>(COUNTIF(O$4:O$15,"&gt;"&amp;O4)*ROWS(O$4:O$14)+COUNTIF(P$4:P$15,"&lt;"&amp;P4))*ROWS(O$4:O$15)+COUNTIF(Q$4:Q$15,"&lt;"&amp;Q4)</f>
        <v>0</v>
      </c>
      <c r="S4" s="85">
        <f>IF(COUNTIF(R$4:R$15,R4)&gt;1,RANK(R4,R$4:R$15,0)+(COUNT(R$4:R$15)+1-RANK(R4,R$4:R$15,0)-RANK(R4,R$4:R$15,1))/2,RANK(R4,R$4:R$15,0)+(COUNT(R$4:R$15)+1-RANK(R4,R$4:R$15,0)-RANK(R4,R$4:R$15,1)))</f>
        <v>6.5</v>
      </c>
      <c r="T4" s="82">
        <v>0</v>
      </c>
    </row>
    <row r="5" spans="2:20" ht="18.75">
      <c r="B5" s="61" t="s">
        <v>63</v>
      </c>
      <c r="C5" s="19" t="s">
        <v>66</v>
      </c>
      <c r="D5" s="19"/>
      <c r="E5" s="19"/>
      <c r="F5" s="65" t="s">
        <v>27</v>
      </c>
      <c r="G5" s="75">
        <v>-1</v>
      </c>
      <c r="H5" s="70">
        <v>-1</v>
      </c>
      <c r="I5" s="95">
        <f aca="true" t="shared" si="0" ref="I5:I15">COUNTIF(G$4:G$15,"&lt;"&amp;G5)*ROWS(G$4:G$15)+COUNTIF(H$4:H$15,"&lt;"&amp;H5)</f>
        <v>0</v>
      </c>
      <c r="J5" s="98">
        <f aca="true" t="shared" si="1" ref="J5:J15">IF(COUNTIF(I$4:I$15,I5)&gt;1,RANK(I5,I$4:I$15,0)+(COUNT(I$4:I$15)+1-RANK(I5,I$4:I$15,0)-RANK(I5,I$4:I$15,1))/2,RANK(I5,I$4:I$15,0)+(COUNT(I$4:I$15)+1-RANK(I5,I$4:I$15,0)-RANK(I5,I$4:I$15,1)))</f>
        <v>6.5</v>
      </c>
      <c r="K5" s="75">
        <v>-1</v>
      </c>
      <c r="L5" s="70">
        <v>-1</v>
      </c>
      <c r="M5" s="95">
        <f aca="true" t="shared" si="2" ref="M5:M15">COUNTIF(K$4:K$15,"&lt;"&amp;K5)*ROWS(K$4:K$15)+COUNTIF(L$4:L$15,"&lt;"&amp;L5)</f>
        <v>0</v>
      </c>
      <c r="N5" s="98">
        <f aca="true" t="shared" si="3" ref="N5:N15">IF(COUNTIF(M$4:M$15,M5)&gt;1,RANK(M5,M$4:M$15,0)+(COUNT(M$4:M$15)+1-RANK(M5,M$4:M$15,0)-RANK(M5,M$4:M$15,1))/2,RANK(M5,M$4:M$15,0)+(COUNT(M$4:M$15)+1-RANK(M5,M$4:M$15,0)-RANK(M5,M$4:M$15,1)))</f>
        <v>6.5</v>
      </c>
      <c r="O5" s="92">
        <f aca="true" t="shared" si="4" ref="O5:O15">SUM(J5,N5)</f>
        <v>13</v>
      </c>
      <c r="P5" s="89">
        <f>SUM(K5,G5)</f>
        <v>-2</v>
      </c>
      <c r="Q5" s="71">
        <f>SUM(L5,H5)</f>
        <v>-2</v>
      </c>
      <c r="R5" s="80">
        <f aca="true" t="shared" si="5" ref="R5:R15">(COUNTIF(O$4:O$15,"&gt;"&amp;O5)*ROWS(O$4:O$14)+COUNTIF(P$4:P$15,"&lt;"&amp;P5))*ROWS(O$4:O$15)+COUNTIF(Q$4:Q$15,"&lt;"&amp;Q5)</f>
        <v>0</v>
      </c>
      <c r="S5" s="86">
        <f aca="true" t="shared" si="6" ref="S5:S15">IF(COUNTIF(R$4:R$15,R5)&gt;1,RANK(R5,R$4:R$15,0)+(COUNT(R$4:R$15)+1-RANK(R5,R$4:R$15,0)-RANK(R5,R$4:R$15,1))/2,RANK(R5,R$4:R$15,0)+(COUNT(R$4:R$15)+1-RANK(R5,R$4:R$15,0)-RANK(R5,R$4:R$15,1)))</f>
        <v>6.5</v>
      </c>
      <c r="T5" s="83">
        <v>0</v>
      </c>
    </row>
    <row r="6" spans="2:20" ht="18.75">
      <c r="B6" s="61" t="s">
        <v>65</v>
      </c>
      <c r="C6" s="19" t="s">
        <v>68</v>
      </c>
      <c r="D6" s="19"/>
      <c r="E6" s="19"/>
      <c r="F6" s="65" t="s">
        <v>31</v>
      </c>
      <c r="G6" s="75">
        <v>-1</v>
      </c>
      <c r="H6" s="70">
        <v>-1</v>
      </c>
      <c r="I6" s="95">
        <f t="shared" si="0"/>
        <v>0</v>
      </c>
      <c r="J6" s="98">
        <f t="shared" si="1"/>
        <v>6.5</v>
      </c>
      <c r="K6" s="75">
        <v>-1</v>
      </c>
      <c r="L6" s="70">
        <v>-1</v>
      </c>
      <c r="M6" s="95">
        <f t="shared" si="2"/>
        <v>0</v>
      </c>
      <c r="N6" s="98">
        <f t="shared" si="3"/>
        <v>6.5</v>
      </c>
      <c r="O6" s="92">
        <f t="shared" si="4"/>
        <v>13</v>
      </c>
      <c r="P6" s="89">
        <f>SUM(K6,G6)</f>
        <v>-2</v>
      </c>
      <c r="Q6" s="71">
        <f>SUM(L6,H6)</f>
        <v>-2</v>
      </c>
      <c r="R6" s="80">
        <f t="shared" si="5"/>
        <v>0</v>
      </c>
      <c r="S6" s="86">
        <f t="shared" si="6"/>
        <v>6.5</v>
      </c>
      <c r="T6" s="83">
        <v>0</v>
      </c>
    </row>
    <row r="7" spans="2:20" ht="18.75">
      <c r="B7" s="61" t="s">
        <v>67</v>
      </c>
      <c r="C7" s="19" t="s">
        <v>70</v>
      </c>
      <c r="D7" s="19"/>
      <c r="E7" s="19"/>
      <c r="F7" s="65" t="s">
        <v>17</v>
      </c>
      <c r="G7" s="75">
        <v>-1</v>
      </c>
      <c r="H7" s="70">
        <v>-1</v>
      </c>
      <c r="I7" s="95">
        <f t="shared" si="0"/>
        <v>0</v>
      </c>
      <c r="J7" s="98">
        <f t="shared" si="1"/>
        <v>6.5</v>
      </c>
      <c r="K7" s="75">
        <v>-1</v>
      </c>
      <c r="L7" s="70">
        <v>-1</v>
      </c>
      <c r="M7" s="95">
        <f t="shared" si="2"/>
        <v>0</v>
      </c>
      <c r="N7" s="98">
        <f t="shared" si="3"/>
        <v>6.5</v>
      </c>
      <c r="O7" s="92">
        <f t="shared" si="4"/>
        <v>13</v>
      </c>
      <c r="P7" s="89">
        <f>SUM(K7,G7)</f>
        <v>-2</v>
      </c>
      <c r="Q7" s="71">
        <f>SUM(L7,H7)</f>
        <v>-2</v>
      </c>
      <c r="R7" s="80">
        <f t="shared" si="5"/>
        <v>0</v>
      </c>
      <c r="S7" s="86">
        <f t="shared" si="6"/>
        <v>6.5</v>
      </c>
      <c r="T7" s="83">
        <v>0</v>
      </c>
    </row>
    <row r="8" spans="2:20" ht="18.75">
      <c r="B8" s="61" t="s">
        <v>69</v>
      </c>
      <c r="C8" s="19" t="s">
        <v>71</v>
      </c>
      <c r="D8" s="19"/>
      <c r="E8" s="19"/>
      <c r="F8" s="65" t="s">
        <v>21</v>
      </c>
      <c r="G8" s="75">
        <v>-1</v>
      </c>
      <c r="H8" s="70">
        <v>-1</v>
      </c>
      <c r="I8" s="95">
        <f t="shared" si="0"/>
        <v>0</v>
      </c>
      <c r="J8" s="98">
        <f t="shared" si="1"/>
        <v>6.5</v>
      </c>
      <c r="K8" s="75">
        <v>-1</v>
      </c>
      <c r="L8" s="70">
        <v>-1</v>
      </c>
      <c r="M8" s="95">
        <f t="shared" si="2"/>
        <v>0</v>
      </c>
      <c r="N8" s="98">
        <f t="shared" si="3"/>
        <v>6.5</v>
      </c>
      <c r="O8" s="92">
        <f t="shared" si="4"/>
        <v>13</v>
      </c>
      <c r="P8" s="89">
        <f>SUM(K8,G8)</f>
        <v>-2</v>
      </c>
      <c r="Q8" s="71">
        <f>SUM(L8,H8)</f>
        <v>-2</v>
      </c>
      <c r="R8" s="80">
        <f t="shared" si="5"/>
        <v>0</v>
      </c>
      <c r="S8" s="86">
        <f t="shared" si="6"/>
        <v>6.5</v>
      </c>
      <c r="T8" s="83">
        <v>0</v>
      </c>
    </row>
    <row r="9" spans="2:20" ht="18.75">
      <c r="B9" s="61" t="s">
        <v>62</v>
      </c>
      <c r="C9" s="19" t="s">
        <v>118</v>
      </c>
      <c r="D9" s="26"/>
      <c r="E9" s="19"/>
      <c r="F9" s="65" t="s">
        <v>24</v>
      </c>
      <c r="G9" s="75">
        <v>-1</v>
      </c>
      <c r="H9" s="70">
        <v>-1</v>
      </c>
      <c r="I9" s="95">
        <f t="shared" si="0"/>
        <v>0</v>
      </c>
      <c r="J9" s="98">
        <f t="shared" si="1"/>
        <v>6.5</v>
      </c>
      <c r="K9" s="75">
        <v>-1</v>
      </c>
      <c r="L9" s="70">
        <v>-1</v>
      </c>
      <c r="M9" s="95">
        <f t="shared" si="2"/>
        <v>0</v>
      </c>
      <c r="N9" s="98">
        <f t="shared" si="3"/>
        <v>6.5</v>
      </c>
      <c r="O9" s="92">
        <f t="shared" si="4"/>
        <v>13</v>
      </c>
      <c r="P9" s="89">
        <f>SUM(K9,G9)</f>
        <v>-2</v>
      </c>
      <c r="Q9" s="71">
        <f>SUM(L9,H9)</f>
        <v>-2</v>
      </c>
      <c r="R9" s="80">
        <f t="shared" si="5"/>
        <v>0</v>
      </c>
      <c r="S9" s="86">
        <f t="shared" si="6"/>
        <v>6.5</v>
      </c>
      <c r="T9" s="83">
        <v>0</v>
      </c>
    </row>
    <row r="10" spans="2:20" ht="18.75">
      <c r="B10" s="61" t="s">
        <v>64</v>
      </c>
      <c r="C10" s="19" t="s">
        <v>61</v>
      </c>
      <c r="D10" s="19"/>
      <c r="E10" s="19"/>
      <c r="F10" s="65" t="s">
        <v>28</v>
      </c>
      <c r="G10" s="75">
        <v>-1</v>
      </c>
      <c r="H10" s="70">
        <v>-1</v>
      </c>
      <c r="I10" s="95">
        <f t="shared" si="0"/>
        <v>0</v>
      </c>
      <c r="J10" s="98">
        <f t="shared" si="1"/>
        <v>6.5</v>
      </c>
      <c r="K10" s="75">
        <v>-1</v>
      </c>
      <c r="L10" s="70">
        <v>-1</v>
      </c>
      <c r="M10" s="95">
        <f t="shared" si="2"/>
        <v>0</v>
      </c>
      <c r="N10" s="98">
        <f t="shared" si="3"/>
        <v>6.5</v>
      </c>
      <c r="O10" s="92">
        <f t="shared" si="4"/>
        <v>13</v>
      </c>
      <c r="P10" s="89">
        <f>SUM(K10,G10)</f>
        <v>-2</v>
      </c>
      <c r="Q10" s="71">
        <f>SUM(L10,H10)</f>
        <v>-2</v>
      </c>
      <c r="R10" s="80">
        <f t="shared" si="5"/>
        <v>0</v>
      </c>
      <c r="S10" s="86">
        <f t="shared" si="6"/>
        <v>6.5</v>
      </c>
      <c r="T10" s="83">
        <v>0</v>
      </c>
    </row>
    <row r="11" spans="2:20" ht="18.75">
      <c r="B11" s="61" t="s">
        <v>66</v>
      </c>
      <c r="C11" s="19" t="s">
        <v>63</v>
      </c>
      <c r="D11" s="19"/>
      <c r="E11" s="19"/>
      <c r="F11" s="65" t="s">
        <v>32</v>
      </c>
      <c r="G11" s="75">
        <v>-1</v>
      </c>
      <c r="H11" s="70">
        <v>-1</v>
      </c>
      <c r="I11" s="95">
        <f t="shared" si="0"/>
        <v>0</v>
      </c>
      <c r="J11" s="98">
        <f t="shared" si="1"/>
        <v>6.5</v>
      </c>
      <c r="K11" s="75">
        <v>-1</v>
      </c>
      <c r="L11" s="70">
        <v>-1</v>
      </c>
      <c r="M11" s="95">
        <f t="shared" si="2"/>
        <v>0</v>
      </c>
      <c r="N11" s="98">
        <f t="shared" si="3"/>
        <v>6.5</v>
      </c>
      <c r="O11" s="92">
        <f t="shared" si="4"/>
        <v>13</v>
      </c>
      <c r="P11" s="89">
        <f>SUM(K11,G11)</f>
        <v>-2</v>
      </c>
      <c r="Q11" s="71">
        <f>SUM(L11,H11)</f>
        <v>-2</v>
      </c>
      <c r="R11" s="80">
        <f t="shared" si="5"/>
        <v>0</v>
      </c>
      <c r="S11" s="86">
        <f t="shared" si="6"/>
        <v>6.5</v>
      </c>
      <c r="T11" s="83">
        <v>0</v>
      </c>
    </row>
    <row r="12" spans="2:20" ht="18.75">
      <c r="B12" s="61" t="s">
        <v>68</v>
      </c>
      <c r="C12" s="19" t="s">
        <v>65</v>
      </c>
      <c r="D12" s="19"/>
      <c r="E12" s="19"/>
      <c r="F12" s="65" t="s">
        <v>35</v>
      </c>
      <c r="G12" s="75">
        <v>-1</v>
      </c>
      <c r="H12" s="70">
        <v>-1</v>
      </c>
      <c r="I12" s="95">
        <f t="shared" si="0"/>
        <v>0</v>
      </c>
      <c r="J12" s="98">
        <f t="shared" si="1"/>
        <v>6.5</v>
      </c>
      <c r="K12" s="75">
        <v>-1</v>
      </c>
      <c r="L12" s="70">
        <v>-1</v>
      </c>
      <c r="M12" s="95">
        <f t="shared" si="2"/>
        <v>0</v>
      </c>
      <c r="N12" s="98">
        <f t="shared" si="3"/>
        <v>6.5</v>
      </c>
      <c r="O12" s="92">
        <f t="shared" si="4"/>
        <v>13</v>
      </c>
      <c r="P12" s="89">
        <f>SUM(K12,G12)</f>
        <v>-2</v>
      </c>
      <c r="Q12" s="71">
        <f>SUM(L12,H12)</f>
        <v>-2</v>
      </c>
      <c r="R12" s="80">
        <f t="shared" si="5"/>
        <v>0</v>
      </c>
      <c r="S12" s="86">
        <f t="shared" si="6"/>
        <v>6.5</v>
      </c>
      <c r="T12" s="83">
        <v>0</v>
      </c>
    </row>
    <row r="13" spans="2:20" ht="18.75">
      <c r="B13" s="61" t="s">
        <v>70</v>
      </c>
      <c r="C13" s="19" t="s">
        <v>67</v>
      </c>
      <c r="D13" s="19"/>
      <c r="E13" s="19"/>
      <c r="F13" s="65" t="s">
        <v>72</v>
      </c>
      <c r="G13" s="75">
        <v>-1</v>
      </c>
      <c r="H13" s="70">
        <v>-1</v>
      </c>
      <c r="I13" s="95">
        <f t="shared" si="0"/>
        <v>0</v>
      </c>
      <c r="J13" s="98">
        <f t="shared" si="1"/>
        <v>6.5</v>
      </c>
      <c r="K13" s="75">
        <v>-1</v>
      </c>
      <c r="L13" s="70">
        <v>-1</v>
      </c>
      <c r="M13" s="95">
        <f t="shared" si="2"/>
        <v>0</v>
      </c>
      <c r="N13" s="98">
        <f t="shared" si="3"/>
        <v>6.5</v>
      </c>
      <c r="O13" s="92">
        <f t="shared" si="4"/>
        <v>13</v>
      </c>
      <c r="P13" s="89">
        <f>SUM(K13,G13)</f>
        <v>-2</v>
      </c>
      <c r="Q13" s="71">
        <f>SUM(L13,H13)</f>
        <v>-2</v>
      </c>
      <c r="R13" s="80">
        <f t="shared" si="5"/>
        <v>0</v>
      </c>
      <c r="S13" s="86">
        <f t="shared" si="6"/>
        <v>6.5</v>
      </c>
      <c r="T13" s="83">
        <v>0</v>
      </c>
    </row>
    <row r="14" spans="2:20" ht="18.75">
      <c r="B14" s="61" t="s">
        <v>71</v>
      </c>
      <c r="C14" s="19" t="s">
        <v>69</v>
      </c>
      <c r="D14" s="27"/>
      <c r="E14" s="19"/>
      <c r="F14" s="65" t="s">
        <v>16</v>
      </c>
      <c r="G14" s="75">
        <v>-1</v>
      </c>
      <c r="H14" s="70">
        <v>-1</v>
      </c>
      <c r="I14" s="95">
        <f t="shared" si="0"/>
        <v>0</v>
      </c>
      <c r="J14" s="98">
        <f t="shared" si="1"/>
        <v>6.5</v>
      </c>
      <c r="K14" s="75">
        <v>-1</v>
      </c>
      <c r="L14" s="70">
        <v>-1</v>
      </c>
      <c r="M14" s="95">
        <f t="shared" si="2"/>
        <v>0</v>
      </c>
      <c r="N14" s="98">
        <f t="shared" si="3"/>
        <v>6.5</v>
      </c>
      <c r="O14" s="92">
        <f t="shared" si="4"/>
        <v>13</v>
      </c>
      <c r="P14" s="89">
        <f>SUM(K14,G14)</f>
        <v>-2</v>
      </c>
      <c r="Q14" s="71">
        <f>SUM(L14,H14)</f>
        <v>-2</v>
      </c>
      <c r="R14" s="80">
        <f t="shared" si="5"/>
        <v>0</v>
      </c>
      <c r="S14" s="86">
        <f t="shared" si="6"/>
        <v>6.5</v>
      </c>
      <c r="T14" s="83">
        <v>0</v>
      </c>
    </row>
    <row r="15" spans="2:20" ht="19.5" thickBot="1">
      <c r="B15" s="62" t="s">
        <v>73</v>
      </c>
      <c r="C15" s="63" t="s">
        <v>62</v>
      </c>
      <c r="D15" s="63"/>
      <c r="E15" s="63"/>
      <c r="F15" s="66" t="s">
        <v>20</v>
      </c>
      <c r="G15" s="76">
        <v>-1</v>
      </c>
      <c r="H15" s="77">
        <v>-1</v>
      </c>
      <c r="I15" s="96">
        <f t="shared" si="0"/>
        <v>0</v>
      </c>
      <c r="J15" s="99">
        <f t="shared" si="1"/>
        <v>6.5</v>
      </c>
      <c r="K15" s="76">
        <v>-1</v>
      </c>
      <c r="L15" s="77">
        <v>-1</v>
      </c>
      <c r="M15" s="96">
        <f t="shared" si="2"/>
        <v>0</v>
      </c>
      <c r="N15" s="99">
        <f t="shared" si="3"/>
        <v>6.5</v>
      </c>
      <c r="O15" s="93">
        <f t="shared" si="4"/>
        <v>13</v>
      </c>
      <c r="P15" s="90">
        <f>SUM(K15,G15)</f>
        <v>-2</v>
      </c>
      <c r="Q15" s="78">
        <f>SUM(L15,H15)</f>
        <v>-2</v>
      </c>
      <c r="R15" s="81">
        <f t="shared" si="5"/>
        <v>0</v>
      </c>
      <c r="S15" s="87">
        <f t="shared" si="6"/>
        <v>6.5</v>
      </c>
      <c r="T15" s="84">
        <v>0</v>
      </c>
    </row>
    <row r="16" spans="2:20" ht="12.75">
      <c r="B16" s="164"/>
      <c r="C16" s="164"/>
      <c r="D16" s="164"/>
      <c r="E16" s="164"/>
      <c r="F16" s="164"/>
      <c r="G16" s="164"/>
      <c r="H16" s="164"/>
      <c r="I16" s="164"/>
      <c r="J16" s="164">
        <f>SUM(J4:J15)</f>
        <v>78</v>
      </c>
      <c r="K16" s="164"/>
      <c r="L16" s="164"/>
      <c r="M16" s="164"/>
      <c r="N16" s="164">
        <f>SUM(N4:N15)</f>
        <v>78</v>
      </c>
      <c r="O16" s="164">
        <f>SUM(O4:O15)</f>
        <v>156</v>
      </c>
      <c r="P16" s="164"/>
      <c r="Q16" s="164"/>
      <c r="R16" s="164"/>
      <c r="S16" s="164"/>
      <c r="T16" s="164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F16" sqref="F16:T16"/>
    </sheetView>
  </sheetViews>
  <sheetFormatPr defaultColWidth="9.140625" defaultRowHeight="12.75"/>
  <cols>
    <col min="1" max="1" width="2.710937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48" t="s">
        <v>125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39" thickBot="1">
      <c r="B3" s="49" t="s">
        <v>1</v>
      </c>
      <c r="C3" s="49"/>
      <c r="D3" s="50" t="s">
        <v>2</v>
      </c>
      <c r="E3" s="50" t="s">
        <v>3</v>
      </c>
      <c r="F3" s="51" t="s">
        <v>4</v>
      </c>
      <c r="G3" s="52" t="s">
        <v>5</v>
      </c>
      <c r="H3" s="53" t="s">
        <v>6</v>
      </c>
      <c r="I3" s="54"/>
      <c r="J3" s="55" t="s">
        <v>7</v>
      </c>
      <c r="K3" s="52" t="s">
        <v>8</v>
      </c>
      <c r="L3" s="53" t="s">
        <v>9</v>
      </c>
      <c r="M3" s="54"/>
      <c r="N3" s="54" t="s">
        <v>10</v>
      </c>
      <c r="O3" s="67" t="s">
        <v>11</v>
      </c>
      <c r="P3" s="68" t="s">
        <v>12</v>
      </c>
      <c r="Q3" s="69" t="s">
        <v>13</v>
      </c>
      <c r="R3" s="56"/>
      <c r="S3" s="57" t="s">
        <v>14</v>
      </c>
      <c r="T3" s="55" t="s">
        <v>15</v>
      </c>
    </row>
    <row r="4" spans="2:20" ht="18.75">
      <c r="B4" s="58" t="s">
        <v>113</v>
      </c>
      <c r="C4" s="59" t="s">
        <v>34</v>
      </c>
      <c r="D4" s="59"/>
      <c r="E4" s="59"/>
      <c r="F4" s="64" t="s">
        <v>58</v>
      </c>
      <c r="G4" s="72">
        <v>-1</v>
      </c>
      <c r="H4" s="73">
        <v>-1</v>
      </c>
      <c r="I4" s="94">
        <f>COUNTIF(G$4:G$15,"&lt;"&amp;G4)*ROWS(G$4:G$15)+COUNTIF(H$4:H$15,"&lt;"&amp;H4)</f>
        <v>0</v>
      </c>
      <c r="J4" s="97">
        <f>IF(COUNTIF(I$4:I$15,I4)&gt;1,RANK(I4,I$4:I$15,0)+(COUNT(I$4:I$15)+1-RANK(I4,I$4:I$15,0)-RANK(I4,I$4:I$15,1))/2,RANK(I4,I$4:I$15,0)+(COUNT(I$4:I$15)+1-RANK(I4,I$4:I$15,0)-RANK(I4,I$4:I$15,1)))</f>
        <v>6.5</v>
      </c>
      <c r="K4" s="72">
        <v>-1</v>
      </c>
      <c r="L4" s="73">
        <v>-1</v>
      </c>
      <c r="M4" s="94">
        <f>COUNTIF(K$4:K$15,"&lt;"&amp;K4)*ROWS(K$4:K$15)+COUNTIF(L$4:L$15,"&lt;"&amp;L4)</f>
        <v>0</v>
      </c>
      <c r="N4" s="97">
        <f>IF(COUNTIF(M$4:M$15,M4)&gt;1,RANK(M4,M$4:M$15,0)+(COUNT(M$4:M$15)+1-RANK(M4,M$4:M$15,0)-RANK(M4,M$4:M$15,1))/2,RANK(M4,M$4:M$15,0)+(COUNT(M$4:M$15)+1-RANK(M4,M$4:M$15,0)-RANK(M4,M$4:M$15,1)))</f>
        <v>6.5</v>
      </c>
      <c r="O4" s="91">
        <f>SUM(J4,N4)</f>
        <v>13</v>
      </c>
      <c r="P4" s="88">
        <f>SUM(K4,G4)</f>
        <v>-2</v>
      </c>
      <c r="Q4" s="74">
        <f>SUM(L4,H4)</f>
        <v>-2</v>
      </c>
      <c r="R4" s="79">
        <f>(COUNTIF(O$4:O$15,"&gt;"&amp;O4)*ROWS(O$4:O$14)+COUNTIF(P$4:P$15,"&lt;"&amp;P4))*ROWS(O$4:O$15)+COUNTIF(Q$4:Q$15,"&lt;"&amp;Q4)</f>
        <v>0</v>
      </c>
      <c r="S4" s="85">
        <f>IF(COUNTIF(R$4:R$15,R4)&gt;1,RANK(R4,R$4:R$15,0)+(COUNT(R$4:R$15)+1-RANK(R4,R$4:R$15,0)-RANK(R4,R$4:R$15,1))/2,RANK(R4,R$4:R$15,0)+(COUNT(R$4:R$15)+1-RANK(R4,R$4:R$15,0)-RANK(R4,R$4:R$15,1)))</f>
        <v>6.5</v>
      </c>
      <c r="T4" s="82">
        <v>0</v>
      </c>
    </row>
    <row r="5" spans="2:20" ht="18.75">
      <c r="B5" s="61" t="s">
        <v>50</v>
      </c>
      <c r="C5" s="19" t="s">
        <v>37</v>
      </c>
      <c r="D5" s="19"/>
      <c r="E5" s="19"/>
      <c r="F5" s="65" t="s">
        <v>59</v>
      </c>
      <c r="G5" s="75">
        <v>-1</v>
      </c>
      <c r="H5" s="70">
        <v>-1</v>
      </c>
      <c r="I5" s="95">
        <f aca="true" t="shared" si="0" ref="I5:I15">COUNTIF(G$4:G$15,"&lt;"&amp;G5)*ROWS(G$4:G$15)+COUNTIF(H$4:H$15,"&lt;"&amp;H5)</f>
        <v>0</v>
      </c>
      <c r="J5" s="98">
        <f aca="true" t="shared" si="1" ref="J5:J15">IF(COUNTIF(I$4:I$15,I5)&gt;1,RANK(I5,I$4:I$15,0)+(COUNT(I$4:I$15)+1-RANK(I5,I$4:I$15,0)-RANK(I5,I$4:I$15,1))/2,RANK(I5,I$4:I$15,0)+(COUNT(I$4:I$15)+1-RANK(I5,I$4:I$15,0)-RANK(I5,I$4:I$15,1)))</f>
        <v>6.5</v>
      </c>
      <c r="K5" s="75">
        <v>-1</v>
      </c>
      <c r="L5" s="70">
        <v>-1</v>
      </c>
      <c r="M5" s="95">
        <f aca="true" t="shared" si="2" ref="M5:M15">COUNTIF(K$4:K$15,"&lt;"&amp;K5)*ROWS(K$4:K$15)+COUNTIF(L$4:L$15,"&lt;"&amp;L5)</f>
        <v>0</v>
      </c>
      <c r="N5" s="98">
        <f aca="true" t="shared" si="3" ref="N5:N15">IF(COUNTIF(M$4:M$15,M5)&gt;1,RANK(M5,M$4:M$15,0)+(COUNT(M$4:M$15)+1-RANK(M5,M$4:M$15,0)-RANK(M5,M$4:M$15,1))/2,RANK(M5,M$4:M$15,0)+(COUNT(M$4:M$15)+1-RANK(M5,M$4:M$15,0)-RANK(M5,M$4:M$15,1)))</f>
        <v>6.5</v>
      </c>
      <c r="O5" s="92">
        <f aca="true" t="shared" si="4" ref="O5:O15">SUM(J5,N5)</f>
        <v>13</v>
      </c>
      <c r="P5" s="89">
        <f>SUM(K5,G5)</f>
        <v>-2</v>
      </c>
      <c r="Q5" s="71">
        <f>SUM(L5,H5)</f>
        <v>-2</v>
      </c>
      <c r="R5" s="80">
        <f aca="true" t="shared" si="5" ref="R5:R15">(COUNTIF(O$4:O$15,"&gt;"&amp;O5)*ROWS(O$4:O$14)+COUNTIF(P$4:P$15,"&lt;"&amp;P5))*ROWS(O$4:O$15)+COUNTIF(Q$4:Q$15,"&lt;"&amp;Q5)</f>
        <v>0</v>
      </c>
      <c r="S5" s="86">
        <f aca="true" t="shared" si="6" ref="S5:S15">IF(COUNTIF(R$4:R$15,R5)&gt;1,RANK(R5,R$4:R$15,0)+(COUNT(R$4:R$15)+1-RANK(R5,R$4:R$15,0)-RANK(R5,R$4:R$15,1))/2,RANK(R5,R$4:R$15,0)+(COUNT(R$4:R$15)+1-RANK(R5,R$4:R$15,0)-RANK(R5,R$4:R$15,1)))</f>
        <v>6.5</v>
      </c>
      <c r="T5" s="83">
        <v>0</v>
      </c>
    </row>
    <row r="6" spans="2:20" ht="18.75">
      <c r="B6" s="61" t="s">
        <v>19</v>
      </c>
      <c r="C6" s="19" t="s">
        <v>39</v>
      </c>
      <c r="D6" s="19"/>
      <c r="E6" s="19"/>
      <c r="F6" s="65" t="s">
        <v>60</v>
      </c>
      <c r="G6" s="75">
        <v>-1</v>
      </c>
      <c r="H6" s="70">
        <v>-1</v>
      </c>
      <c r="I6" s="95">
        <f t="shared" si="0"/>
        <v>0</v>
      </c>
      <c r="J6" s="98">
        <f t="shared" si="1"/>
        <v>6.5</v>
      </c>
      <c r="K6" s="75">
        <v>-1</v>
      </c>
      <c r="L6" s="70">
        <v>-1</v>
      </c>
      <c r="M6" s="95">
        <f t="shared" si="2"/>
        <v>0</v>
      </c>
      <c r="N6" s="98">
        <f t="shared" si="3"/>
        <v>6.5</v>
      </c>
      <c r="O6" s="92">
        <f t="shared" si="4"/>
        <v>13</v>
      </c>
      <c r="P6" s="89">
        <f>SUM(K6,G6)</f>
        <v>-2</v>
      </c>
      <c r="Q6" s="71">
        <f>SUM(L6,H6)</f>
        <v>-2</v>
      </c>
      <c r="R6" s="80">
        <f t="shared" si="5"/>
        <v>0</v>
      </c>
      <c r="S6" s="86">
        <f t="shared" si="6"/>
        <v>6.5</v>
      </c>
      <c r="T6" s="83">
        <v>0</v>
      </c>
    </row>
    <row r="7" spans="2:20" ht="18.75">
      <c r="B7" s="61" t="s">
        <v>22</v>
      </c>
      <c r="C7" s="19" t="s">
        <v>41</v>
      </c>
      <c r="D7" s="19"/>
      <c r="E7" s="19"/>
      <c r="F7" s="65" t="s">
        <v>49</v>
      </c>
      <c r="G7" s="75">
        <v>-1</v>
      </c>
      <c r="H7" s="70">
        <v>-1</v>
      </c>
      <c r="I7" s="95">
        <f t="shared" si="0"/>
        <v>0</v>
      </c>
      <c r="J7" s="98">
        <f t="shared" si="1"/>
        <v>6.5</v>
      </c>
      <c r="K7" s="75">
        <v>-1</v>
      </c>
      <c r="L7" s="70">
        <v>-1</v>
      </c>
      <c r="M7" s="95">
        <f t="shared" si="2"/>
        <v>0</v>
      </c>
      <c r="N7" s="98">
        <f t="shared" si="3"/>
        <v>6.5</v>
      </c>
      <c r="O7" s="92">
        <f t="shared" si="4"/>
        <v>13</v>
      </c>
      <c r="P7" s="89">
        <f>SUM(K7,G7)</f>
        <v>-2</v>
      </c>
      <c r="Q7" s="71">
        <f>SUM(L7,H7)</f>
        <v>-2</v>
      </c>
      <c r="R7" s="80">
        <f t="shared" si="5"/>
        <v>0</v>
      </c>
      <c r="S7" s="86">
        <f t="shared" si="6"/>
        <v>6.5</v>
      </c>
      <c r="T7" s="83">
        <v>0</v>
      </c>
    </row>
    <row r="8" spans="2:20" ht="18.75">
      <c r="B8" s="61" t="s">
        <v>26</v>
      </c>
      <c r="C8" s="19" t="s">
        <v>43</v>
      </c>
      <c r="D8" s="19"/>
      <c r="E8" s="19"/>
      <c r="F8" s="65" t="s">
        <v>51</v>
      </c>
      <c r="G8" s="75">
        <v>-1</v>
      </c>
      <c r="H8" s="70">
        <v>-1</v>
      </c>
      <c r="I8" s="95">
        <f t="shared" si="0"/>
        <v>0</v>
      </c>
      <c r="J8" s="98">
        <f t="shared" si="1"/>
        <v>6.5</v>
      </c>
      <c r="K8" s="75">
        <v>-1</v>
      </c>
      <c r="L8" s="70">
        <v>-1</v>
      </c>
      <c r="M8" s="95">
        <f t="shared" si="2"/>
        <v>0</v>
      </c>
      <c r="N8" s="98">
        <f t="shared" si="3"/>
        <v>6.5</v>
      </c>
      <c r="O8" s="92">
        <f t="shared" si="4"/>
        <v>13</v>
      </c>
      <c r="P8" s="89">
        <f>SUM(K8,G8)</f>
        <v>-2</v>
      </c>
      <c r="Q8" s="71">
        <f>SUM(L8,H8)</f>
        <v>-2</v>
      </c>
      <c r="R8" s="80">
        <f t="shared" si="5"/>
        <v>0</v>
      </c>
      <c r="S8" s="86">
        <f t="shared" si="6"/>
        <v>6.5</v>
      </c>
      <c r="T8" s="83">
        <v>0</v>
      </c>
    </row>
    <row r="9" spans="2:20" ht="18.75">
      <c r="B9" s="61" t="s">
        <v>30</v>
      </c>
      <c r="C9" s="19" t="s">
        <v>112</v>
      </c>
      <c r="D9" s="26"/>
      <c r="E9" s="19"/>
      <c r="F9" s="65" t="s">
        <v>52</v>
      </c>
      <c r="G9" s="75">
        <v>-1</v>
      </c>
      <c r="H9" s="70">
        <v>-1</v>
      </c>
      <c r="I9" s="95">
        <f t="shared" si="0"/>
        <v>0</v>
      </c>
      <c r="J9" s="98">
        <f t="shared" si="1"/>
        <v>6.5</v>
      </c>
      <c r="K9" s="75">
        <v>-1</v>
      </c>
      <c r="L9" s="70">
        <v>-1</v>
      </c>
      <c r="M9" s="95">
        <f t="shared" si="2"/>
        <v>0</v>
      </c>
      <c r="N9" s="98">
        <f t="shared" si="3"/>
        <v>6.5</v>
      </c>
      <c r="O9" s="92">
        <f t="shared" si="4"/>
        <v>13</v>
      </c>
      <c r="P9" s="89">
        <f>SUM(K9,G9)</f>
        <v>-2</v>
      </c>
      <c r="Q9" s="71">
        <f>SUM(L9,H9)</f>
        <v>-2</v>
      </c>
      <c r="R9" s="80">
        <f t="shared" si="5"/>
        <v>0</v>
      </c>
      <c r="S9" s="86">
        <f t="shared" si="6"/>
        <v>6.5</v>
      </c>
      <c r="T9" s="83">
        <v>0</v>
      </c>
    </row>
    <row r="10" spans="2:20" ht="18.75">
      <c r="B10" s="61" t="s">
        <v>34</v>
      </c>
      <c r="C10" s="19" t="s">
        <v>47</v>
      </c>
      <c r="D10" s="19"/>
      <c r="E10" s="19"/>
      <c r="F10" s="65" t="s">
        <v>53</v>
      </c>
      <c r="G10" s="75">
        <v>-1</v>
      </c>
      <c r="H10" s="70">
        <v>-1</v>
      </c>
      <c r="I10" s="95">
        <f t="shared" si="0"/>
        <v>0</v>
      </c>
      <c r="J10" s="98">
        <f t="shared" si="1"/>
        <v>6.5</v>
      </c>
      <c r="K10" s="75">
        <v>-1</v>
      </c>
      <c r="L10" s="70">
        <v>-1</v>
      </c>
      <c r="M10" s="95">
        <f t="shared" si="2"/>
        <v>0</v>
      </c>
      <c r="N10" s="98">
        <f t="shared" si="3"/>
        <v>6.5</v>
      </c>
      <c r="O10" s="92">
        <f t="shared" si="4"/>
        <v>13</v>
      </c>
      <c r="P10" s="89">
        <f>SUM(K10,G10)</f>
        <v>-2</v>
      </c>
      <c r="Q10" s="71">
        <f>SUM(L10,H10)</f>
        <v>-2</v>
      </c>
      <c r="R10" s="80">
        <f t="shared" si="5"/>
        <v>0</v>
      </c>
      <c r="S10" s="86">
        <f t="shared" si="6"/>
        <v>6.5</v>
      </c>
      <c r="T10" s="83">
        <v>0</v>
      </c>
    </row>
    <row r="11" spans="2:20" ht="18.75">
      <c r="B11" s="61" t="s">
        <v>37</v>
      </c>
      <c r="C11" s="19" t="s">
        <v>50</v>
      </c>
      <c r="D11" s="19"/>
      <c r="E11" s="19"/>
      <c r="F11" s="65" t="s">
        <v>54</v>
      </c>
      <c r="G11" s="75">
        <v>-1</v>
      </c>
      <c r="H11" s="70">
        <v>-1</v>
      </c>
      <c r="I11" s="95">
        <f t="shared" si="0"/>
        <v>0</v>
      </c>
      <c r="J11" s="98">
        <f t="shared" si="1"/>
        <v>6.5</v>
      </c>
      <c r="K11" s="75">
        <v>-1</v>
      </c>
      <c r="L11" s="70">
        <v>-1</v>
      </c>
      <c r="M11" s="95">
        <f t="shared" si="2"/>
        <v>0</v>
      </c>
      <c r="N11" s="98">
        <f t="shared" si="3"/>
        <v>6.5</v>
      </c>
      <c r="O11" s="92">
        <f t="shared" si="4"/>
        <v>13</v>
      </c>
      <c r="P11" s="89">
        <f>SUM(K11,G11)</f>
        <v>-2</v>
      </c>
      <c r="Q11" s="71">
        <f>SUM(L11,H11)</f>
        <v>-2</v>
      </c>
      <c r="R11" s="80">
        <f t="shared" si="5"/>
        <v>0</v>
      </c>
      <c r="S11" s="86">
        <f t="shared" si="6"/>
        <v>6.5</v>
      </c>
      <c r="T11" s="83">
        <v>0</v>
      </c>
    </row>
    <row r="12" spans="2:20" ht="18.75">
      <c r="B12" s="61" t="s">
        <v>39</v>
      </c>
      <c r="C12" s="19" t="s">
        <v>19</v>
      </c>
      <c r="D12" s="19"/>
      <c r="E12" s="19"/>
      <c r="F12" s="65" t="s">
        <v>55</v>
      </c>
      <c r="G12" s="75">
        <v>-1</v>
      </c>
      <c r="H12" s="70">
        <v>-1</v>
      </c>
      <c r="I12" s="95">
        <f t="shared" si="0"/>
        <v>0</v>
      </c>
      <c r="J12" s="98">
        <f t="shared" si="1"/>
        <v>6.5</v>
      </c>
      <c r="K12" s="75">
        <v>-1</v>
      </c>
      <c r="L12" s="70">
        <v>-1</v>
      </c>
      <c r="M12" s="95">
        <f t="shared" si="2"/>
        <v>0</v>
      </c>
      <c r="N12" s="98">
        <f t="shared" si="3"/>
        <v>6.5</v>
      </c>
      <c r="O12" s="92">
        <f t="shared" si="4"/>
        <v>13</v>
      </c>
      <c r="P12" s="89">
        <f>SUM(K12,G12)</f>
        <v>-2</v>
      </c>
      <c r="Q12" s="71">
        <f>SUM(L12,H12)</f>
        <v>-2</v>
      </c>
      <c r="R12" s="80">
        <f t="shared" si="5"/>
        <v>0</v>
      </c>
      <c r="S12" s="86">
        <f t="shared" si="6"/>
        <v>6.5</v>
      </c>
      <c r="T12" s="83">
        <v>0</v>
      </c>
    </row>
    <row r="13" spans="2:20" ht="18.75">
      <c r="B13" s="61" t="s">
        <v>41</v>
      </c>
      <c r="C13" s="19" t="s">
        <v>22</v>
      </c>
      <c r="D13" s="19"/>
      <c r="E13" s="19"/>
      <c r="F13" s="65" t="s">
        <v>48</v>
      </c>
      <c r="G13" s="75">
        <v>-1</v>
      </c>
      <c r="H13" s="70">
        <v>-1</v>
      </c>
      <c r="I13" s="95">
        <f t="shared" si="0"/>
        <v>0</v>
      </c>
      <c r="J13" s="98">
        <f t="shared" si="1"/>
        <v>6.5</v>
      </c>
      <c r="K13" s="75">
        <v>-1</v>
      </c>
      <c r="L13" s="70">
        <v>-1</v>
      </c>
      <c r="M13" s="95">
        <f t="shared" si="2"/>
        <v>0</v>
      </c>
      <c r="N13" s="98">
        <f t="shared" si="3"/>
        <v>6.5</v>
      </c>
      <c r="O13" s="92">
        <f t="shared" si="4"/>
        <v>13</v>
      </c>
      <c r="P13" s="89">
        <f>SUM(K13,G13)</f>
        <v>-2</v>
      </c>
      <c r="Q13" s="71">
        <f>SUM(L13,H13)</f>
        <v>-2</v>
      </c>
      <c r="R13" s="80">
        <f t="shared" si="5"/>
        <v>0</v>
      </c>
      <c r="S13" s="86">
        <f t="shared" si="6"/>
        <v>6.5</v>
      </c>
      <c r="T13" s="83">
        <v>0</v>
      </c>
    </row>
    <row r="14" spans="2:20" ht="18.75">
      <c r="B14" s="61" t="s">
        <v>43</v>
      </c>
      <c r="C14" s="19" t="s">
        <v>26</v>
      </c>
      <c r="D14" s="27"/>
      <c r="E14" s="19"/>
      <c r="F14" s="65" t="s">
        <v>56</v>
      </c>
      <c r="G14" s="75">
        <v>-1</v>
      </c>
      <c r="H14" s="70">
        <v>-1</v>
      </c>
      <c r="I14" s="95">
        <f t="shared" si="0"/>
        <v>0</v>
      </c>
      <c r="J14" s="98">
        <f t="shared" si="1"/>
        <v>6.5</v>
      </c>
      <c r="K14" s="75">
        <v>-1</v>
      </c>
      <c r="L14" s="70">
        <v>-1</v>
      </c>
      <c r="M14" s="95">
        <f t="shared" si="2"/>
        <v>0</v>
      </c>
      <c r="N14" s="98">
        <f t="shared" si="3"/>
        <v>6.5</v>
      </c>
      <c r="O14" s="92">
        <f t="shared" si="4"/>
        <v>13</v>
      </c>
      <c r="P14" s="89">
        <f>SUM(K14,G14)</f>
        <v>-2</v>
      </c>
      <c r="Q14" s="71">
        <f>SUM(L14,H14)</f>
        <v>-2</v>
      </c>
      <c r="R14" s="80">
        <f t="shared" si="5"/>
        <v>0</v>
      </c>
      <c r="S14" s="86">
        <f t="shared" si="6"/>
        <v>6.5</v>
      </c>
      <c r="T14" s="83">
        <v>0</v>
      </c>
    </row>
    <row r="15" spans="2:20" ht="19.5" thickBot="1">
      <c r="B15" s="62" t="s">
        <v>45</v>
      </c>
      <c r="C15" s="63" t="s">
        <v>30</v>
      </c>
      <c r="D15" s="63"/>
      <c r="E15" s="63"/>
      <c r="F15" s="66" t="s">
        <v>57</v>
      </c>
      <c r="G15" s="76">
        <v>-1</v>
      </c>
      <c r="H15" s="77">
        <v>-1</v>
      </c>
      <c r="I15" s="96">
        <f t="shared" si="0"/>
        <v>0</v>
      </c>
      <c r="J15" s="99">
        <f t="shared" si="1"/>
        <v>6.5</v>
      </c>
      <c r="K15" s="76">
        <v>-1</v>
      </c>
      <c r="L15" s="77">
        <v>-1</v>
      </c>
      <c r="M15" s="96">
        <f t="shared" si="2"/>
        <v>0</v>
      </c>
      <c r="N15" s="99">
        <f t="shared" si="3"/>
        <v>6.5</v>
      </c>
      <c r="O15" s="93">
        <f t="shared" si="4"/>
        <v>13</v>
      </c>
      <c r="P15" s="90">
        <f>SUM(K15,G15)</f>
        <v>-2</v>
      </c>
      <c r="Q15" s="78">
        <f>SUM(L15,H15)</f>
        <v>-2</v>
      </c>
      <c r="R15" s="81">
        <f t="shared" si="5"/>
        <v>0</v>
      </c>
      <c r="S15" s="87">
        <f t="shared" si="6"/>
        <v>6.5</v>
      </c>
      <c r="T15" s="84">
        <v>0</v>
      </c>
    </row>
    <row r="16" spans="2:20" ht="12.75">
      <c r="B16" s="164"/>
      <c r="C16" s="164"/>
      <c r="D16" s="164"/>
      <c r="E16" s="164"/>
      <c r="F16" s="164"/>
      <c r="G16" s="164"/>
      <c r="H16" s="164"/>
      <c r="I16" s="164"/>
      <c r="J16" s="164">
        <f>SUM(J4:J15)</f>
        <v>78</v>
      </c>
      <c r="K16" s="164"/>
      <c r="L16" s="164"/>
      <c r="M16" s="164"/>
      <c r="N16" s="164">
        <f>SUM(N4:N15)</f>
        <v>78</v>
      </c>
      <c r="O16" s="164">
        <f>SUM(O4:O15)</f>
        <v>156</v>
      </c>
      <c r="P16" s="164"/>
      <c r="Q16" s="164"/>
      <c r="R16" s="164"/>
      <c r="S16" s="164"/>
      <c r="T16" s="164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.28125" style="0" customWidth="1"/>
    <col min="2" max="3" width="5.57421875" style="0" bestFit="1" customWidth="1"/>
    <col min="4" max="4" width="19.28125" style="0" customWidth="1"/>
    <col min="5" max="5" width="12.8515625" style="0" customWidth="1"/>
    <col min="6" max="6" width="11.7109375" style="0" bestFit="1" customWidth="1"/>
    <col min="7" max="7" width="9.421875" style="0" bestFit="1" customWidth="1"/>
    <col min="8" max="8" width="9.00390625" style="0" bestFit="1" customWidth="1"/>
    <col min="9" max="9" width="10.28125" style="0" hidden="1" customWidth="1"/>
    <col min="12" max="12" width="9.00390625" style="0" bestFit="1" customWidth="1"/>
    <col min="13" max="13" width="0" style="0" hidden="1" customWidth="1"/>
    <col min="14" max="14" width="11.57421875" style="0" customWidth="1"/>
    <col min="15" max="15" width="10.57421875" style="0" customWidth="1"/>
    <col min="16" max="16" width="11.421875" style="0" customWidth="1"/>
    <col min="17" max="17" width="10.00390625" style="0" customWidth="1"/>
    <col min="18" max="18" width="0" style="0" hidden="1" customWidth="1"/>
  </cols>
  <sheetData>
    <row r="1" ht="13.5" thickBot="1"/>
    <row r="2" spans="2:20" ht="18.75" thickBot="1">
      <c r="B2" s="48" t="s">
        <v>126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39" thickBot="1">
      <c r="B3" s="49" t="s">
        <v>1</v>
      </c>
      <c r="C3" s="49"/>
      <c r="D3" s="50" t="s">
        <v>2</v>
      </c>
      <c r="E3" s="50" t="s">
        <v>3</v>
      </c>
      <c r="F3" s="51" t="s">
        <v>4</v>
      </c>
      <c r="G3" s="52" t="s">
        <v>5</v>
      </c>
      <c r="H3" s="53" t="s">
        <v>6</v>
      </c>
      <c r="I3" s="54"/>
      <c r="J3" s="55" t="s">
        <v>7</v>
      </c>
      <c r="K3" s="52" t="s">
        <v>8</v>
      </c>
      <c r="L3" s="53" t="s">
        <v>9</v>
      </c>
      <c r="M3" s="54"/>
      <c r="N3" s="54" t="s">
        <v>10</v>
      </c>
      <c r="O3" s="67" t="s">
        <v>11</v>
      </c>
      <c r="P3" s="68" t="s">
        <v>12</v>
      </c>
      <c r="Q3" s="69" t="s">
        <v>13</v>
      </c>
      <c r="R3" s="56"/>
      <c r="S3" s="57" t="s">
        <v>14</v>
      </c>
      <c r="T3" s="55" t="s">
        <v>15</v>
      </c>
    </row>
    <row r="4" spans="2:20" ht="18.75">
      <c r="B4" s="58" t="s">
        <v>74</v>
      </c>
      <c r="C4" s="59" t="s">
        <v>51</v>
      </c>
      <c r="D4" s="59"/>
      <c r="E4" s="59"/>
      <c r="F4" s="64" t="s">
        <v>19</v>
      </c>
      <c r="G4" s="72">
        <v>-1</v>
      </c>
      <c r="H4" s="73">
        <v>-1</v>
      </c>
      <c r="I4" s="94">
        <f>COUNTIF(G$4:G$15,"&lt;"&amp;G4)*ROWS(G$4:G$15)+COUNTIF(H$4:H$15,"&lt;"&amp;H4)</f>
        <v>0</v>
      </c>
      <c r="J4" s="97">
        <f>IF(COUNTIF(I$4:I$15,I4)&gt;1,RANK(I4,I$4:I$15,0)+(COUNT(I$4:I$15)+1-RANK(I4,I$4:I$15,0)-RANK(I4,I$4:I$15,1))/2,RANK(I4,I$4:I$15,0)+(COUNT(I$4:I$15)+1-RANK(I4,I$4:I$15,0)-RANK(I4,I$4:I$15,1)))</f>
        <v>6.5</v>
      </c>
      <c r="K4" s="72">
        <v>-1</v>
      </c>
      <c r="L4" s="73">
        <v>-1</v>
      </c>
      <c r="M4" s="94">
        <f>COUNTIF(K$4:K$15,"&lt;"&amp;K4)*ROWS(K$4:K$15)+COUNTIF(L$4:L$15,"&lt;"&amp;L4)</f>
        <v>0</v>
      </c>
      <c r="N4" s="97">
        <f>IF(COUNTIF(M$4:M$15,M4)&gt;1,RANK(M4,M$4:M$15,0)+(COUNT(M$4:M$15)+1-RANK(M4,M$4:M$15,0)-RANK(M4,M$4:M$15,1))/2,RANK(M4,M$4:M$15,0)+(COUNT(M$4:M$15)+1-RANK(M4,M$4:M$15,0)-RANK(M4,M$4:M$15,1)))</f>
        <v>6.5</v>
      </c>
      <c r="O4" s="91">
        <f>SUM(J4,N4)</f>
        <v>13</v>
      </c>
      <c r="P4" s="88">
        <f>SUM(K4,G4)</f>
        <v>-2</v>
      </c>
      <c r="Q4" s="74">
        <f>SUM(L4,H4)</f>
        <v>-2</v>
      </c>
      <c r="R4" s="79">
        <f>(COUNTIF(O$4:O$15,"&gt;"&amp;O4)*ROWS(O$4:O$14)+COUNTIF(P$4:P$15,"&lt;"&amp;P4))*ROWS(O$4:O$15)+COUNTIF(Q$4:Q$15,"&lt;"&amp;Q4)</f>
        <v>0</v>
      </c>
      <c r="S4" s="85">
        <f>IF(COUNTIF(R$4:R$15,R4)&gt;1,RANK(R4,R$4:R$15,0)+(COUNT(R$4:R$15)+1-RANK(R4,R$4:R$15,0)-RANK(R4,R$4:R$15,1))/2,RANK(R4,R$4:R$15,0)+(COUNT(R$4:R$15)+1-RANK(R4,R$4:R$15,0)-RANK(R4,R$4:R$15,1)))</f>
        <v>6.5</v>
      </c>
      <c r="T4" s="82">
        <v>0</v>
      </c>
    </row>
    <row r="5" spans="2:20" ht="18.75">
      <c r="B5" s="61" t="s">
        <v>57</v>
      </c>
      <c r="C5" s="19" t="s">
        <v>52</v>
      </c>
      <c r="D5" s="19"/>
      <c r="E5" s="19"/>
      <c r="F5" s="65" t="s">
        <v>22</v>
      </c>
      <c r="G5" s="75">
        <v>-1</v>
      </c>
      <c r="H5" s="70">
        <v>-1</v>
      </c>
      <c r="I5" s="95">
        <f aca="true" t="shared" si="0" ref="I5:I15">COUNTIF(G$4:G$15,"&lt;"&amp;G5)*ROWS(G$4:G$15)+COUNTIF(H$4:H$15,"&lt;"&amp;H5)</f>
        <v>0</v>
      </c>
      <c r="J5" s="98">
        <f aca="true" t="shared" si="1" ref="J5:J15">IF(COUNTIF(I$4:I$15,I5)&gt;1,RANK(I5,I$4:I$15,0)+(COUNT(I$4:I$15)+1-RANK(I5,I$4:I$15,0)-RANK(I5,I$4:I$15,1))/2,RANK(I5,I$4:I$15,0)+(COUNT(I$4:I$15)+1-RANK(I5,I$4:I$15,0)-RANK(I5,I$4:I$15,1)))</f>
        <v>6.5</v>
      </c>
      <c r="K5" s="75">
        <v>-1</v>
      </c>
      <c r="L5" s="70">
        <v>-1</v>
      </c>
      <c r="M5" s="95">
        <f aca="true" t="shared" si="2" ref="M5:M15">COUNTIF(K$4:K$15,"&lt;"&amp;K5)*ROWS(K$4:K$15)+COUNTIF(L$4:L$15,"&lt;"&amp;L5)</f>
        <v>0</v>
      </c>
      <c r="N5" s="98">
        <f aca="true" t="shared" si="3" ref="N5:N15">IF(COUNTIF(M$4:M$15,M5)&gt;1,RANK(M5,M$4:M$15,0)+(COUNT(M$4:M$15)+1-RANK(M5,M$4:M$15,0)-RANK(M5,M$4:M$15,1))/2,RANK(M5,M$4:M$15,0)+(COUNT(M$4:M$15)+1-RANK(M5,M$4:M$15,0)-RANK(M5,M$4:M$15,1)))</f>
        <v>6.5</v>
      </c>
      <c r="O5" s="92">
        <f aca="true" t="shared" si="4" ref="O5:O15">SUM(J5,N5)</f>
        <v>13</v>
      </c>
      <c r="P5" s="89">
        <f>SUM(K5,G5)</f>
        <v>-2</v>
      </c>
      <c r="Q5" s="71">
        <f>SUM(L5,H5)</f>
        <v>-2</v>
      </c>
      <c r="R5" s="80">
        <f aca="true" t="shared" si="5" ref="R5:R15">(COUNTIF(O$4:O$15,"&gt;"&amp;O5)*ROWS(O$4:O$14)+COUNTIF(P$4:P$15,"&lt;"&amp;P5))*ROWS(O$4:O$15)+COUNTIF(Q$4:Q$15,"&lt;"&amp;Q5)</f>
        <v>0</v>
      </c>
      <c r="S5" s="86">
        <f aca="true" t="shared" si="6" ref="S5:S15">IF(COUNTIF(R$4:R$15,R5)&gt;1,RANK(R5,R$4:R$15,0)+(COUNT(R$4:R$15)+1-RANK(R5,R$4:R$15,0)-RANK(R5,R$4:R$15,1))/2,RANK(R5,R$4:R$15,0)+(COUNT(R$4:R$15)+1-RANK(R5,R$4:R$15,0)-RANK(R5,R$4:R$15,1)))</f>
        <v>6.5</v>
      </c>
      <c r="T5" s="83">
        <v>0</v>
      </c>
    </row>
    <row r="6" spans="2:20" ht="18.75">
      <c r="B6" s="61" t="s">
        <v>58</v>
      </c>
      <c r="C6" s="19" t="s">
        <v>53</v>
      </c>
      <c r="D6" s="19"/>
      <c r="E6" s="19"/>
      <c r="F6" s="65" t="s">
        <v>26</v>
      </c>
      <c r="G6" s="75">
        <v>-1</v>
      </c>
      <c r="H6" s="70">
        <v>-1</v>
      </c>
      <c r="I6" s="95">
        <f t="shared" si="0"/>
        <v>0</v>
      </c>
      <c r="J6" s="98">
        <f t="shared" si="1"/>
        <v>6.5</v>
      </c>
      <c r="K6" s="75">
        <v>-1</v>
      </c>
      <c r="L6" s="70">
        <v>-1</v>
      </c>
      <c r="M6" s="95">
        <f t="shared" si="2"/>
        <v>0</v>
      </c>
      <c r="N6" s="98">
        <f t="shared" si="3"/>
        <v>6.5</v>
      </c>
      <c r="O6" s="92">
        <f t="shared" si="4"/>
        <v>13</v>
      </c>
      <c r="P6" s="89">
        <f>SUM(K6,G6)</f>
        <v>-2</v>
      </c>
      <c r="Q6" s="71">
        <f>SUM(L6,H6)</f>
        <v>-2</v>
      </c>
      <c r="R6" s="80">
        <f t="shared" si="5"/>
        <v>0</v>
      </c>
      <c r="S6" s="86">
        <f t="shared" si="6"/>
        <v>6.5</v>
      </c>
      <c r="T6" s="83">
        <v>0</v>
      </c>
    </row>
    <row r="7" spans="2:20" ht="18.75">
      <c r="B7" s="61" t="s">
        <v>59</v>
      </c>
      <c r="C7" s="19" t="s">
        <v>54</v>
      </c>
      <c r="D7" s="19"/>
      <c r="E7" s="19"/>
      <c r="F7" s="65" t="s">
        <v>30</v>
      </c>
      <c r="G7" s="75">
        <v>-1</v>
      </c>
      <c r="H7" s="70">
        <v>-1</v>
      </c>
      <c r="I7" s="95">
        <f t="shared" si="0"/>
        <v>0</v>
      </c>
      <c r="J7" s="98">
        <f t="shared" si="1"/>
        <v>6.5</v>
      </c>
      <c r="K7" s="75">
        <v>-1</v>
      </c>
      <c r="L7" s="70">
        <v>-1</v>
      </c>
      <c r="M7" s="95">
        <f t="shared" si="2"/>
        <v>0</v>
      </c>
      <c r="N7" s="98">
        <f t="shared" si="3"/>
        <v>6.5</v>
      </c>
      <c r="O7" s="92">
        <f t="shared" si="4"/>
        <v>13</v>
      </c>
      <c r="P7" s="89">
        <f>SUM(K7,G7)</f>
        <v>-2</v>
      </c>
      <c r="Q7" s="71">
        <f>SUM(L7,H7)</f>
        <v>-2</v>
      </c>
      <c r="R7" s="80">
        <f t="shared" si="5"/>
        <v>0</v>
      </c>
      <c r="S7" s="86">
        <f t="shared" si="6"/>
        <v>6.5</v>
      </c>
      <c r="T7" s="83">
        <v>0</v>
      </c>
    </row>
    <row r="8" spans="2:20" ht="18.75">
      <c r="B8" s="61" t="s">
        <v>60</v>
      </c>
      <c r="C8" s="19" t="s">
        <v>55</v>
      </c>
      <c r="D8" s="19"/>
      <c r="E8" s="19"/>
      <c r="F8" s="65" t="s">
        <v>34</v>
      </c>
      <c r="G8" s="75">
        <v>-1</v>
      </c>
      <c r="H8" s="70">
        <v>-1</v>
      </c>
      <c r="I8" s="95">
        <f t="shared" si="0"/>
        <v>0</v>
      </c>
      <c r="J8" s="98">
        <f t="shared" si="1"/>
        <v>6.5</v>
      </c>
      <c r="K8" s="75">
        <v>-1</v>
      </c>
      <c r="L8" s="70">
        <v>-1</v>
      </c>
      <c r="M8" s="95">
        <f t="shared" si="2"/>
        <v>0</v>
      </c>
      <c r="N8" s="98">
        <f t="shared" si="3"/>
        <v>6.5</v>
      </c>
      <c r="O8" s="92">
        <f t="shared" si="4"/>
        <v>13</v>
      </c>
      <c r="P8" s="89">
        <f>SUM(K8,G8)</f>
        <v>-2</v>
      </c>
      <c r="Q8" s="71">
        <f>SUM(L8,H8)</f>
        <v>-2</v>
      </c>
      <c r="R8" s="80">
        <f t="shared" si="5"/>
        <v>0</v>
      </c>
      <c r="S8" s="86">
        <f t="shared" si="6"/>
        <v>6.5</v>
      </c>
      <c r="T8" s="83">
        <v>0</v>
      </c>
    </row>
    <row r="9" spans="2:20" ht="18.75">
      <c r="B9" s="61" t="s">
        <v>49</v>
      </c>
      <c r="C9" s="19" t="s">
        <v>109</v>
      </c>
      <c r="D9" s="26"/>
      <c r="E9" s="19"/>
      <c r="F9" s="65" t="s">
        <v>37</v>
      </c>
      <c r="G9" s="75">
        <v>-1</v>
      </c>
      <c r="H9" s="70">
        <v>-1</v>
      </c>
      <c r="I9" s="95">
        <f t="shared" si="0"/>
        <v>0</v>
      </c>
      <c r="J9" s="98">
        <f t="shared" si="1"/>
        <v>6.5</v>
      </c>
      <c r="K9" s="75">
        <v>-1</v>
      </c>
      <c r="L9" s="70">
        <v>-1</v>
      </c>
      <c r="M9" s="95">
        <f t="shared" si="2"/>
        <v>0</v>
      </c>
      <c r="N9" s="98">
        <f t="shared" si="3"/>
        <v>6.5</v>
      </c>
      <c r="O9" s="92">
        <f t="shared" si="4"/>
        <v>13</v>
      </c>
      <c r="P9" s="89">
        <f>SUM(K9,G9)</f>
        <v>-2</v>
      </c>
      <c r="Q9" s="71">
        <f>SUM(L9,H9)</f>
        <v>-2</v>
      </c>
      <c r="R9" s="80">
        <f t="shared" si="5"/>
        <v>0</v>
      </c>
      <c r="S9" s="86">
        <f t="shared" si="6"/>
        <v>6.5</v>
      </c>
      <c r="T9" s="83">
        <v>0</v>
      </c>
    </row>
    <row r="10" spans="2:20" ht="18.75">
      <c r="B10" s="61" t="s">
        <v>51</v>
      </c>
      <c r="C10" s="19" t="s">
        <v>56</v>
      </c>
      <c r="D10" s="19"/>
      <c r="E10" s="19"/>
      <c r="F10" s="65" t="s">
        <v>39</v>
      </c>
      <c r="G10" s="75">
        <v>-1</v>
      </c>
      <c r="H10" s="70">
        <v>-1</v>
      </c>
      <c r="I10" s="95">
        <f t="shared" si="0"/>
        <v>0</v>
      </c>
      <c r="J10" s="98">
        <f t="shared" si="1"/>
        <v>6.5</v>
      </c>
      <c r="K10" s="75">
        <v>-1</v>
      </c>
      <c r="L10" s="70">
        <v>-1</v>
      </c>
      <c r="M10" s="95">
        <f t="shared" si="2"/>
        <v>0</v>
      </c>
      <c r="N10" s="98">
        <f t="shared" si="3"/>
        <v>6.5</v>
      </c>
      <c r="O10" s="92">
        <f t="shared" si="4"/>
        <v>13</v>
      </c>
      <c r="P10" s="89">
        <f>SUM(K10,G10)</f>
        <v>-2</v>
      </c>
      <c r="Q10" s="71">
        <f>SUM(L10,H10)</f>
        <v>-2</v>
      </c>
      <c r="R10" s="80">
        <f t="shared" si="5"/>
        <v>0</v>
      </c>
      <c r="S10" s="86">
        <f t="shared" si="6"/>
        <v>6.5</v>
      </c>
      <c r="T10" s="83">
        <v>0</v>
      </c>
    </row>
    <row r="11" spans="2:20" ht="18.75">
      <c r="B11" s="61" t="s">
        <v>52</v>
      </c>
      <c r="C11" s="19" t="s">
        <v>57</v>
      </c>
      <c r="D11" s="19"/>
      <c r="E11" s="19"/>
      <c r="F11" s="65" t="s">
        <v>41</v>
      </c>
      <c r="G11" s="75">
        <v>-1</v>
      </c>
      <c r="H11" s="70">
        <v>-1</v>
      </c>
      <c r="I11" s="95">
        <f t="shared" si="0"/>
        <v>0</v>
      </c>
      <c r="J11" s="98">
        <f t="shared" si="1"/>
        <v>6.5</v>
      </c>
      <c r="K11" s="75">
        <v>-1</v>
      </c>
      <c r="L11" s="70">
        <v>-1</v>
      </c>
      <c r="M11" s="95">
        <f t="shared" si="2"/>
        <v>0</v>
      </c>
      <c r="N11" s="98">
        <f t="shared" si="3"/>
        <v>6.5</v>
      </c>
      <c r="O11" s="92">
        <f t="shared" si="4"/>
        <v>13</v>
      </c>
      <c r="P11" s="89">
        <f>SUM(K11,G11)</f>
        <v>-2</v>
      </c>
      <c r="Q11" s="71">
        <f>SUM(L11,H11)</f>
        <v>-2</v>
      </c>
      <c r="R11" s="80">
        <f t="shared" si="5"/>
        <v>0</v>
      </c>
      <c r="S11" s="86">
        <f t="shared" si="6"/>
        <v>6.5</v>
      </c>
      <c r="T11" s="83">
        <v>0</v>
      </c>
    </row>
    <row r="12" spans="2:20" ht="18.75">
      <c r="B12" s="61" t="s">
        <v>53</v>
      </c>
      <c r="C12" s="19" t="s">
        <v>58</v>
      </c>
      <c r="D12" s="19"/>
      <c r="E12" s="19"/>
      <c r="F12" s="65" t="s">
        <v>43</v>
      </c>
      <c r="G12" s="75">
        <v>-1</v>
      </c>
      <c r="H12" s="70">
        <v>-1</v>
      </c>
      <c r="I12" s="95">
        <f t="shared" si="0"/>
        <v>0</v>
      </c>
      <c r="J12" s="98">
        <f t="shared" si="1"/>
        <v>6.5</v>
      </c>
      <c r="K12" s="75">
        <v>-1</v>
      </c>
      <c r="L12" s="70">
        <v>-1</v>
      </c>
      <c r="M12" s="95">
        <f t="shared" si="2"/>
        <v>0</v>
      </c>
      <c r="N12" s="98">
        <f t="shared" si="3"/>
        <v>6.5</v>
      </c>
      <c r="O12" s="92">
        <f t="shared" si="4"/>
        <v>13</v>
      </c>
      <c r="P12" s="89">
        <f>SUM(K12,G12)</f>
        <v>-2</v>
      </c>
      <c r="Q12" s="71">
        <f>SUM(L12,H12)</f>
        <v>-2</v>
      </c>
      <c r="R12" s="80">
        <f t="shared" si="5"/>
        <v>0</v>
      </c>
      <c r="S12" s="86">
        <f t="shared" si="6"/>
        <v>6.5</v>
      </c>
      <c r="T12" s="83">
        <v>0</v>
      </c>
    </row>
    <row r="13" spans="2:20" ht="18.75">
      <c r="B13" s="61" t="s">
        <v>54</v>
      </c>
      <c r="C13" s="19" t="s">
        <v>59</v>
      </c>
      <c r="D13" s="19"/>
      <c r="E13" s="19"/>
      <c r="F13" s="65" t="s">
        <v>45</v>
      </c>
      <c r="G13" s="75">
        <v>-1</v>
      </c>
      <c r="H13" s="70">
        <v>-1</v>
      </c>
      <c r="I13" s="95">
        <f t="shared" si="0"/>
        <v>0</v>
      </c>
      <c r="J13" s="98">
        <f t="shared" si="1"/>
        <v>6.5</v>
      </c>
      <c r="K13" s="75">
        <v>-1</v>
      </c>
      <c r="L13" s="70">
        <v>-1</v>
      </c>
      <c r="M13" s="95">
        <f t="shared" si="2"/>
        <v>0</v>
      </c>
      <c r="N13" s="98">
        <f t="shared" si="3"/>
        <v>6.5</v>
      </c>
      <c r="O13" s="92">
        <f t="shared" si="4"/>
        <v>13</v>
      </c>
      <c r="P13" s="89">
        <f>SUM(K13,G13)</f>
        <v>-2</v>
      </c>
      <c r="Q13" s="71">
        <f>SUM(L13,H13)</f>
        <v>-2</v>
      </c>
      <c r="R13" s="80">
        <f t="shared" si="5"/>
        <v>0</v>
      </c>
      <c r="S13" s="86">
        <f t="shared" si="6"/>
        <v>6.5</v>
      </c>
      <c r="T13" s="83">
        <v>0</v>
      </c>
    </row>
    <row r="14" spans="2:20" ht="18.75">
      <c r="B14" s="61" t="s">
        <v>55</v>
      </c>
      <c r="C14" s="19" t="s">
        <v>60</v>
      </c>
      <c r="D14" s="27"/>
      <c r="E14" s="19"/>
      <c r="F14" s="65" t="s">
        <v>47</v>
      </c>
      <c r="G14" s="75">
        <v>-1</v>
      </c>
      <c r="H14" s="70">
        <v>-1</v>
      </c>
      <c r="I14" s="95">
        <f t="shared" si="0"/>
        <v>0</v>
      </c>
      <c r="J14" s="98">
        <f t="shared" si="1"/>
        <v>6.5</v>
      </c>
      <c r="K14" s="75">
        <v>-1</v>
      </c>
      <c r="L14" s="70">
        <v>-1</v>
      </c>
      <c r="M14" s="95">
        <f t="shared" si="2"/>
        <v>0</v>
      </c>
      <c r="N14" s="98">
        <f t="shared" si="3"/>
        <v>6.5</v>
      </c>
      <c r="O14" s="92">
        <f t="shared" si="4"/>
        <v>13</v>
      </c>
      <c r="P14" s="89">
        <f>SUM(K14,G14)</f>
        <v>-2</v>
      </c>
      <c r="Q14" s="71">
        <f>SUM(L14,H14)</f>
        <v>-2</v>
      </c>
      <c r="R14" s="80">
        <f t="shared" si="5"/>
        <v>0</v>
      </c>
      <c r="S14" s="86">
        <f t="shared" si="6"/>
        <v>6.5</v>
      </c>
      <c r="T14" s="83">
        <v>0</v>
      </c>
    </row>
    <row r="15" spans="2:20" ht="19.5" thickBot="1">
      <c r="B15" s="62" t="s">
        <v>48</v>
      </c>
      <c r="C15" s="63" t="s">
        <v>49</v>
      </c>
      <c r="D15" s="63"/>
      <c r="E15" s="63"/>
      <c r="F15" s="66" t="s">
        <v>50</v>
      </c>
      <c r="G15" s="76">
        <v>-1</v>
      </c>
      <c r="H15" s="77">
        <v>-1</v>
      </c>
      <c r="I15" s="96">
        <f t="shared" si="0"/>
        <v>0</v>
      </c>
      <c r="J15" s="99">
        <f t="shared" si="1"/>
        <v>6.5</v>
      </c>
      <c r="K15" s="76">
        <v>-1</v>
      </c>
      <c r="L15" s="77">
        <v>-1</v>
      </c>
      <c r="M15" s="96">
        <f t="shared" si="2"/>
        <v>0</v>
      </c>
      <c r="N15" s="99">
        <f t="shared" si="3"/>
        <v>6.5</v>
      </c>
      <c r="O15" s="93">
        <f t="shared" si="4"/>
        <v>13</v>
      </c>
      <c r="P15" s="90">
        <f>SUM(K15,G15)</f>
        <v>-2</v>
      </c>
      <c r="Q15" s="78">
        <f>SUM(L15,H15)</f>
        <v>-2</v>
      </c>
      <c r="R15" s="81">
        <f t="shared" si="5"/>
        <v>0</v>
      </c>
      <c r="S15" s="87">
        <f t="shared" si="6"/>
        <v>6.5</v>
      </c>
      <c r="T15" s="84">
        <v>0</v>
      </c>
    </row>
    <row r="16" spans="2:20" ht="12.75">
      <c r="B16" s="164"/>
      <c r="C16" s="164"/>
      <c r="D16" s="164"/>
      <c r="E16" s="164"/>
      <c r="F16" s="164"/>
      <c r="G16" s="164"/>
      <c r="H16" s="164"/>
      <c r="I16" s="164"/>
      <c r="J16" s="164">
        <f>SUM(J4:J15)</f>
        <v>78</v>
      </c>
      <c r="K16" s="164"/>
      <c r="L16" s="164"/>
      <c r="M16" s="164"/>
      <c r="N16" s="164">
        <f>SUM(N4:N15)</f>
        <v>78</v>
      </c>
      <c r="O16" s="164">
        <f>SUM(O4:O15)</f>
        <v>156</v>
      </c>
      <c r="P16" s="164"/>
      <c r="Q16" s="164"/>
      <c r="R16" s="164"/>
      <c r="S16" s="164"/>
      <c r="T16" s="164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Varchula Marek</cp:lastModifiedBy>
  <dcterms:created xsi:type="dcterms:W3CDTF">2013-01-10T11:46:53Z</dcterms:created>
  <dcterms:modified xsi:type="dcterms:W3CDTF">2013-01-10T12:35:41Z</dcterms:modified>
  <cp:category/>
  <cp:version/>
  <cp:contentType/>
  <cp:contentStatus/>
</cp:coreProperties>
</file>